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03\Departaments\Analytics(AD)\Из Exchange\АД\Eikon Daily\"/>
    </mc:Choice>
  </mc:AlternateContent>
  <xr:revisionPtr revIDLastSave="0" documentId="13_ncr:1_{A38CFDD5-1939-4311-AF3C-F01ADC493FDE}" xr6:coauthVersionLast="47" xr6:coauthVersionMax="47" xr10:uidLastSave="{00000000-0000-0000-0000-000000000000}"/>
  <bookViews>
    <workbookView xWindow="-120" yWindow="-120" windowWidth="29040" windowHeight="15840" tabRatio="602" activeTab="1" xr2:uid="{00000000-000D-0000-FFFF-FFFF00000000}"/>
  </bookViews>
  <sheets>
    <sheet name="DATES" sheetId="3" r:id="rId1"/>
    <sheet name="REPORT" sheetId="4" r:id="rId2"/>
    <sheet name="EIKON" sheetId="5" r:id="rId3"/>
    <sheet name="EIKON-FIXED" sheetId="6" r:id="rId4"/>
    <sheet name="CHARTS" sheetId="1" r:id="rId5"/>
    <sheet name="CHARTS-FIXED" sheetId="7" r:id="rId6"/>
    <sheet name="GLOSSARY" sheetId="2" r:id="rId7"/>
  </sheets>
  <definedNames>
    <definedName name="CMD_CODE">'EIKON-FIXED'!$19:$19</definedName>
    <definedName name="D1D">DATES!$B$2</definedName>
    <definedName name="D1M">DATES!#REF!</definedName>
    <definedName name="D1W">DATES!$C$2</definedName>
    <definedName name="DCY">DATES!$D$2</definedName>
    <definedName name="DEND">DATES!$A$4</definedName>
    <definedName name="DREP">DATES!$A$2</definedName>
    <definedName name="FX_CODE">'EIKON-FIXED'!$28:$28</definedName>
    <definedName name="GLOS">GLOSSARY!$A:$E</definedName>
    <definedName name="INX_CODE">'EIKON-FIXED'!$11:$11</definedName>
    <definedName name="KZ_EQ_CODE">'EIKON-FIXED'!$2:$2</definedName>
    <definedName name="TABLE02">'EIKON-FIXED'!$A$2:$V$5</definedName>
    <definedName name="TABLE04">'EIKON-FIXED'!$A$11:$Q$14</definedName>
    <definedName name="TABLE05">'EIKON-FIXED'!$A$19:$Q$22</definedName>
    <definedName name="TABLE06">'EIKON-FIXED'!$A$28:$L$31</definedName>
    <definedName name="TABLE07">'EIKON-FIXED'!$A$35:$E$38</definedName>
    <definedName name="TRNR_01d79f694fc9439ea716b5828281eb05_4_6" hidden="1">EIKON!#REF!</definedName>
    <definedName name="TRNR_06f1766172864f88b7ef019d5f2e2add_0_0" hidden="1">EIKON!$P$20</definedName>
    <definedName name="TRNR_07a744410ef9434f91cbc1c58ab49804_0_0" hidden="1">EIKON!#REF!</definedName>
    <definedName name="TRNR_07a8775a263f48f0aada5cff9fffdeda_9_0" hidden="1">EIKON!#REF!</definedName>
    <definedName name="TRNR_0bb97b2f0115439a9097636727945da1_0_0" hidden="1">EIKON!$Q$20</definedName>
    <definedName name="TRNR_16f35b0b91894442af39e88f72aaf601_0_0" hidden="1">EIKON!#REF!</definedName>
    <definedName name="TRNR_2527894e01f64736b6a8457ca8c0a0d7_0_0" hidden="1">EIKON!$Q$22</definedName>
    <definedName name="TRNR_2557671f964f49798108b7507bbf9fb0_0_0" hidden="1">EIKON!#REF!</definedName>
    <definedName name="TRNR_37c57aa8e41d4f2f85af0d226a607b05_0_0" hidden="1">EIKON!#REF!</definedName>
    <definedName name="TRNR_3df95233793a411dae85d319e41649b5_0_0" hidden="1">EIKON!$M$20</definedName>
    <definedName name="TRNR_420633c7fb284f39bb422a19304c1cc4_4_6" hidden="1">EIKON!#REF!</definedName>
    <definedName name="TRNR_4bc535d2c7b04f73927c0f72002a3d60_2_6" hidden="1">EIKON!#REF!</definedName>
    <definedName name="TRNR_51e8118cda9f44089d738e82dcdaf006_4_6" hidden="1">EIKON!#REF!</definedName>
    <definedName name="TRNR_79539580721f4f3fb7773fc44aa5180a_0_0" hidden="1">EIKON!#REF!</definedName>
    <definedName name="TRNR_90cb185f59354913bcf11f6076db5d07_0_0" hidden="1">EIKON!#REF!</definedName>
    <definedName name="TRNR_9f9f790234974c46b66655688d82ddfb_0_0" hidden="1">EIKON!$O$20</definedName>
    <definedName name="TRNR_a7afc9c6be5640f5922c82072eab4138_0_0" hidden="1">EIKON!#REF!</definedName>
    <definedName name="TRNR_b360f2d8b4234a0b9879015074f0954b_0_0" hidden="1">EIKON!#REF!</definedName>
    <definedName name="TRNR_b3a88fcfedc145dab097123ed14d2c5f_0_0" hidden="1">EIKON!#REF!</definedName>
    <definedName name="TRNR_b8ea3cd79e0b41c28700b214ea73a8c5_0_0" hidden="1">EIKON!#REF!</definedName>
    <definedName name="TRNR_b987364632c7479e8c62725f1af4e6a9_0_0" hidden="1">EIKON!$M$21</definedName>
    <definedName name="TRNR_bec336634c004f8a99300a9a612d6373_0_0" hidden="1">EIKON!$N$20</definedName>
    <definedName name="TRNR_c1a6a617dcbe44a3a20d6785e58402d2_0_0" hidden="1">EIKON!$O$22</definedName>
    <definedName name="TRNR_c647faea577f4eb7aea9de16b974d2ef_4_6" hidden="1">EIKON!#REF!</definedName>
    <definedName name="TRNR_c6df2f0210474b2da1e1cd08a6edc476_0_0" hidden="1">EIKON!$M$22</definedName>
    <definedName name="TRNR_cf16ede8bf4e45d1bd4f83d9c465c2a7_0_0" hidden="1">EIKON!$Q$21</definedName>
    <definedName name="TRNR_d183b3d6be044dc4a05f959df275ce8e_0_0" hidden="1">EIKON!$P$21</definedName>
    <definedName name="TRNR_d2500d5a154f47c9949b4a89369ddb6f_2_6" hidden="1">EIKON!#REF!</definedName>
    <definedName name="TRNR_d356dc57520a453fa9fb289590bb8d63_0_0" hidden="1">EIKON!$P$22</definedName>
    <definedName name="TRNR_ec574ac4d7e2433da9b7c6e45ba76ca2_4_6" hidden="1">EIKON!#REF!</definedName>
    <definedName name="TRNR_f3222b9ff36c4326833169185854c4ab_0_0" hidden="1">EIKON!$O$21</definedName>
    <definedName name="TRNR_f616673d812f4558a2a2a471b1c652bb_0_0" hidden="1">EIKON!$N$21</definedName>
    <definedName name="TRNR_fad12e19ec6b43d3a1bf1efacde3f08a_4_6" hidden="1">EIKON!#REF!</definedName>
    <definedName name="TRNR_fb5cf11255ef446fa2d0bf42cfafcd0a_0_0" hidden="1">EIKON!$N$22</definedName>
    <definedName name="USBMK_CODE">'EIKON-FIXED'!$35:$35</definedName>
    <definedName name="_xlnm.Print_Area" localSheetId="1">REPORT!$C$1:$P$159</definedName>
  </definedNames>
  <calcPr calcId="191029"/>
</workbook>
</file>

<file path=xl/calcChain.xml><?xml version="1.0" encoding="utf-8"?>
<calcChain xmlns="http://schemas.openxmlformats.org/spreadsheetml/2006/main">
  <c r="B2" i="3" l="1"/>
  <c r="F12" i="3"/>
  <c r="E12" i="3"/>
  <c r="A3" i="5"/>
  <c r="A5" i="5"/>
  <c r="M5" i="5" s="1"/>
  <c r="A12" i="5"/>
  <c r="A14" i="5"/>
  <c r="A20" i="5"/>
  <c r="B20" i="5" s="1"/>
  <c r="A22" i="5"/>
  <c r="B22" i="5" s="1"/>
  <c r="A29" i="5"/>
  <c r="A31" i="5"/>
  <c r="A36" i="5"/>
  <c r="C36" i="5" s="1"/>
  <c r="A38" i="5"/>
  <c r="C38" i="5" s="1"/>
  <c r="B29" i="5"/>
  <c r="B31" i="5"/>
  <c r="G14" i="5"/>
  <c r="H14" i="5"/>
  <c r="B14" i="5"/>
  <c r="E12" i="5"/>
  <c r="F14" i="5"/>
  <c r="O3" i="5"/>
  <c r="D16" i="4" l="1"/>
  <c r="C2" i="3"/>
  <c r="C3" i="5"/>
  <c r="D20" i="5"/>
  <c r="D31" i="5"/>
  <c r="D3" i="5"/>
  <c r="N5" i="5"/>
  <c r="N3" i="5"/>
  <c r="C12" i="5"/>
  <c r="F12" i="5"/>
  <c r="B36" i="5"/>
  <c r="C29" i="5"/>
  <c r="E36" i="5"/>
  <c r="D5" i="5"/>
  <c r="H5" i="5"/>
  <c r="C5" i="5"/>
  <c r="E14" i="5"/>
  <c r="K3" i="5"/>
  <c r="J3" i="5"/>
  <c r="C31" i="5"/>
  <c r="B38" i="5"/>
  <c r="B12" i="5"/>
  <c r="I3" i="5"/>
  <c r="F5" i="5"/>
  <c r="J5" i="5"/>
  <c r="G12" i="5"/>
  <c r="E3" i="5"/>
  <c r="K5" i="5"/>
  <c r="C22" i="5"/>
  <c r="M3" i="5"/>
  <c r="G5" i="5"/>
  <c r="B3" i="5"/>
  <c r="L5" i="5"/>
  <c r="L3" i="5"/>
  <c r="F3" i="5"/>
  <c r="E5" i="5"/>
  <c r="B5" i="5"/>
  <c r="G3" i="5"/>
  <c r="D38" i="5"/>
  <c r="D36" i="5"/>
  <c r="D14" i="5"/>
  <c r="H3" i="5"/>
  <c r="D29" i="5"/>
  <c r="H12" i="5"/>
  <c r="D22" i="5"/>
  <c r="I5" i="5"/>
  <c r="E38" i="5"/>
  <c r="D12" i="5"/>
  <c r="C14" i="5"/>
  <c r="C20" i="5"/>
  <c r="E42" i="4" l="1"/>
  <c r="E23" i="4"/>
  <c r="G23" i="4" s="1"/>
  <c r="E24" i="4"/>
  <c r="F24" i="4" s="1"/>
  <c r="A4" i="5"/>
  <c r="K4" i="5" s="1"/>
  <c r="A13" i="5"/>
  <c r="A21" i="5"/>
  <c r="D21" i="5" s="1"/>
  <c r="A30" i="5"/>
  <c r="D30" i="5" s="1"/>
  <c r="A37" i="5"/>
  <c r="E46" i="4"/>
  <c r="F46" i="4" s="1"/>
  <c r="E22" i="4"/>
  <c r="G13" i="5"/>
  <c r="D37" i="5"/>
  <c r="F23" i="4" l="1"/>
  <c r="G46" i="4"/>
  <c r="G22" i="4"/>
  <c r="F22" i="4"/>
  <c r="D6" i="4"/>
  <c r="O4" i="5"/>
  <c r="H13" i="5"/>
  <c r="E4" i="5"/>
  <c r="I4" i="5"/>
  <c r="B37" i="5"/>
  <c r="N4" i="5"/>
  <c r="B13" i="5"/>
  <c r="C13" i="5"/>
  <c r="D4" i="5"/>
  <c r="C37" i="5"/>
  <c r="E13" i="5"/>
  <c r="C4" i="5"/>
  <c r="F4" i="5"/>
  <c r="J4" i="5"/>
  <c r="D13" i="5"/>
  <c r="H4" i="5"/>
  <c r="F13" i="5"/>
  <c r="B4" i="5"/>
  <c r="G4" i="5"/>
  <c r="B21" i="5"/>
  <c r="L4" i="5"/>
  <c r="C30" i="5"/>
  <c r="C21" i="5"/>
  <c r="B30" i="5"/>
  <c r="E37" i="5"/>
  <c r="M4" i="5"/>
  <c r="G4" i="1" l="1"/>
  <c r="F4" i="1"/>
  <c r="C4" i="1"/>
  <c r="B4" i="1"/>
  <c r="D49" i="4"/>
  <c r="D48" i="4"/>
  <c r="D47" i="4"/>
  <c r="D46" i="4"/>
  <c r="D44" i="4"/>
  <c r="D43" i="4"/>
  <c r="D42" i="4"/>
  <c r="D36" i="4"/>
  <c r="D35" i="4"/>
  <c r="D34" i="4"/>
  <c r="D33" i="4"/>
  <c r="D32" i="4"/>
  <c r="D31" i="4"/>
  <c r="D30" i="4"/>
  <c r="D28" i="4"/>
  <c r="D27" i="4"/>
  <c r="D26" i="4"/>
  <c r="D21" i="4"/>
  <c r="D20" i="4"/>
  <c r="D19" i="4"/>
  <c r="D18" i="4"/>
  <c r="D17" i="4"/>
  <c r="D15" i="4"/>
  <c r="D14" i="4"/>
  <c r="A4" i="3"/>
  <c r="E5" i="1" s="1"/>
  <c r="D147" i="2"/>
  <c r="D145" i="2"/>
  <c r="D146" i="2"/>
  <c r="D153" i="2"/>
  <c r="D143" i="2"/>
  <c r="D151" i="2"/>
  <c r="D148" i="2"/>
  <c r="D144" i="2"/>
  <c r="D142" i="2"/>
  <c r="D150" i="2"/>
  <c r="D154" i="2"/>
  <c r="D149" i="2"/>
  <c r="D152" i="2"/>
  <c r="D141" i="2"/>
  <c r="A5" i="1"/>
  <c r="E38" i="4" l="1"/>
  <c r="F38" i="4" s="1"/>
  <c r="E18" i="4"/>
  <c r="G18" i="4" s="1"/>
  <c r="E32" i="4"/>
  <c r="F32" i="4" s="1"/>
  <c r="G42" i="4"/>
  <c r="E14" i="4"/>
  <c r="G14" i="4" s="1"/>
  <c r="E27" i="4"/>
  <c r="G27" i="4" s="1"/>
  <c r="E20" i="4"/>
  <c r="E35" i="4"/>
  <c r="F35" i="4" s="1"/>
  <c r="E33" i="4"/>
  <c r="F33" i="4" s="1"/>
  <c r="E39" i="4"/>
  <c r="F39" i="4" s="1"/>
  <c r="E43" i="4"/>
  <c r="G43" i="4" s="1"/>
  <c r="E47" i="4"/>
  <c r="F47" i="4" s="1"/>
  <c r="G47" i="4" l="1"/>
  <c r="G39" i="4"/>
  <c r="G20" i="4"/>
  <c r="F20" i="4"/>
  <c r="G38" i="4"/>
  <c r="E34" i="4"/>
  <c r="E26" i="4"/>
  <c r="G26" i="4" s="1"/>
  <c r="E30" i="4"/>
  <c r="F30" i="4" s="1"/>
  <c r="E17" i="4"/>
  <c r="G17" i="4" s="1"/>
  <c r="E19" i="4"/>
  <c r="E40" i="4"/>
  <c r="G40" i="4" s="1"/>
  <c r="E36" i="4"/>
  <c r="G36" i="4" s="1"/>
  <c r="E21" i="4"/>
  <c r="G21" i="4" s="1"/>
  <c r="E44" i="4"/>
  <c r="G44" i="4" s="1"/>
  <c r="E31" i="4"/>
  <c r="G31" i="4" s="1"/>
  <c r="E16" i="4"/>
  <c r="E48" i="4"/>
  <c r="F48" i="4" s="1"/>
  <c r="E28" i="4"/>
  <c r="G28" i="4" s="1"/>
  <c r="E49" i="4"/>
  <c r="G33" i="4"/>
  <c r="G35" i="4"/>
  <c r="G32" i="4"/>
  <c r="E15" i="4"/>
  <c r="G49" i="4" l="1"/>
  <c r="F49" i="4"/>
  <c r="G16" i="4"/>
  <c r="F16" i="4"/>
  <c r="G48" i="4"/>
  <c r="G34" i="4"/>
  <c r="F34" i="4"/>
  <c r="G30" i="4"/>
  <c r="G19" i="4"/>
  <c r="F19" i="4"/>
  <c r="F26" i="4"/>
  <c r="F31" i="4"/>
  <c r="F21" i="4"/>
  <c r="F27" i="4"/>
  <c r="F43" i="4"/>
  <c r="F40" i="4"/>
  <c r="F36" i="4"/>
  <c r="F17" i="4"/>
  <c r="F18" i="4"/>
  <c r="F44" i="4"/>
  <c r="F28" i="4"/>
  <c r="F14" i="4"/>
  <c r="F42" i="4"/>
  <c r="G15" i="4"/>
  <c r="F15" i="4"/>
</calcChain>
</file>

<file path=xl/sharedStrings.xml><?xml version="1.0" encoding="utf-8"?>
<sst xmlns="http://schemas.openxmlformats.org/spreadsheetml/2006/main" count="775" uniqueCount="582">
  <si>
    <t>RIC</t>
  </si>
  <si>
    <t>KZTO.KZ</t>
  </si>
  <si>
    <t>KAZ.L</t>
  </si>
  <si>
    <t>ROSyq.L</t>
  </si>
  <si>
    <t>KZ112070966=</t>
  </si>
  <si>
    <t>KZ126305451=</t>
  </si>
  <si>
    <t>KZ112070982=</t>
  </si>
  <si>
    <t>KZ126313985=</t>
  </si>
  <si>
    <t>KZ086058243=</t>
  </si>
  <si>
    <t>KZ055688575=</t>
  </si>
  <si>
    <t>CH24619905=</t>
  </si>
  <si>
    <t>RU008937524=</t>
  </si>
  <si>
    <t>RU097172137=</t>
  </si>
  <si>
    <t>RU050495434=</t>
  </si>
  <si>
    <t>RU097172234=</t>
  </si>
  <si>
    <t>RU076747245=</t>
  </si>
  <si>
    <t>RU097172145=</t>
  </si>
  <si>
    <t>.KASE</t>
  </si>
  <si>
    <t>.SPX</t>
  </si>
  <si>
    <t>LCOc1</t>
  </si>
  <si>
    <t>GCc1</t>
  </si>
  <si>
    <t>KZT=</t>
  </si>
  <si>
    <t>ARGV5YUSAC=R</t>
  </si>
  <si>
    <t>RUGV5YUSAC=R</t>
  </si>
  <si>
    <t>DEGV5YUSAC=R</t>
  </si>
  <si>
    <t>FRGV5YUSAC=R</t>
  </si>
  <si>
    <t>ESGV5YUSAC=R</t>
  </si>
  <si>
    <t>ITGV5YUSAC=R</t>
  </si>
  <si>
    <t>.IMOEX</t>
  </si>
  <si>
    <t>.DJI</t>
  </si>
  <si>
    <t>.FTSE</t>
  </si>
  <si>
    <t>.GDAXI</t>
  </si>
  <si>
    <t>.SSEC</t>
  </si>
  <si>
    <t>.N225E</t>
  </si>
  <si>
    <t>CLc1</t>
  </si>
  <si>
    <t>SIc1</t>
  </si>
  <si>
    <t>NGc1</t>
  </si>
  <si>
    <t>HGc1</t>
  </si>
  <si>
    <t>Wc1</t>
  </si>
  <si>
    <t>SBc1</t>
  </si>
  <si>
    <t>ROWS</t>
  </si>
  <si>
    <t>GBKZMS.KZ</t>
  </si>
  <si>
    <t>Timestamp</t>
  </si>
  <si>
    <t>Trade Close</t>
  </si>
  <si>
    <t>Bid Close</t>
  </si>
  <si>
    <t>HSBK.KZ</t>
  </si>
  <si>
    <t>KZTK.KZ</t>
  </si>
  <si>
    <t>KZTK_p.KZ</t>
  </si>
  <si>
    <t>CCBN.KZ</t>
  </si>
  <si>
    <t>KCEL.KZ</t>
  </si>
  <si>
    <t>KEGC.KZ</t>
  </si>
  <si>
    <t>VTBR.MM</t>
  </si>
  <si>
    <t>GAZP.MM</t>
  </si>
  <si>
    <t>SIBN.MM</t>
  </si>
  <si>
    <t>GMKN.MM</t>
  </si>
  <si>
    <t>LKOH.MM</t>
  </si>
  <si>
    <t>NLMK.MM</t>
  </si>
  <si>
    <t>MAGN.MM</t>
  </si>
  <si>
    <t>MTLR.MM</t>
  </si>
  <si>
    <t>MFON.MM</t>
  </si>
  <si>
    <t>ROSN.MM</t>
  </si>
  <si>
    <t>RTKM.MM</t>
  </si>
  <si>
    <t>SNGS.MM</t>
  </si>
  <si>
    <t>TATN.MM</t>
  </si>
  <si>
    <t>HYDR.MM</t>
  </si>
  <si>
    <t>NVTK.MM</t>
  </si>
  <si>
    <t>CHMF.MM</t>
  </si>
  <si>
    <t>URKA.MM</t>
  </si>
  <si>
    <t>IRAO.MM</t>
  </si>
  <si>
    <t>FEES.MM</t>
  </si>
  <si>
    <t>SBER.MM</t>
  </si>
  <si>
    <t>SBER_p.MM</t>
  </si>
  <si>
    <t>VTBRq.L</t>
  </si>
  <si>
    <t>GAZPq.L</t>
  </si>
  <si>
    <t>SIBNq.L</t>
  </si>
  <si>
    <t>NKELyq.L</t>
  </si>
  <si>
    <t>LKOHyq.L</t>
  </si>
  <si>
    <t>NLMKq.L</t>
  </si>
  <si>
    <t>MAGNq.L</t>
  </si>
  <si>
    <t>MTL</t>
  </si>
  <si>
    <t>MFONq.L</t>
  </si>
  <si>
    <t>ROSNq.L</t>
  </si>
  <si>
    <t>SNGSyq.L</t>
  </si>
  <si>
    <t>TATNxq.L</t>
  </si>
  <si>
    <t>HYDRq.L</t>
  </si>
  <si>
    <t>NVTKq.L</t>
  </si>
  <si>
    <t>POLYP.L</t>
  </si>
  <si>
    <t>SVSTq.L</t>
  </si>
  <si>
    <t>SBNCyq.L</t>
  </si>
  <si>
    <t>Name</t>
  </si>
  <si>
    <t>Kaz Minerals Plc</t>
  </si>
  <si>
    <t>Халык Банк</t>
  </si>
  <si>
    <t>RDGZ.KZ</t>
  </si>
  <si>
    <t>КазМунайГаз, ао</t>
  </si>
  <si>
    <t>RDGZ_p.KZ</t>
  </si>
  <si>
    <t>КазМунайГаз, ап</t>
  </si>
  <si>
    <t>Казахтелеком, ап</t>
  </si>
  <si>
    <t>BAST.KZ</t>
  </si>
  <si>
    <t>БАСТ</t>
  </si>
  <si>
    <t>Банк ЦентрКредит</t>
  </si>
  <si>
    <t>Kcell</t>
  </si>
  <si>
    <t>КазТрансОйл</t>
  </si>
  <si>
    <t>КЕГОК</t>
  </si>
  <si>
    <t>HSBKq.L</t>
  </si>
  <si>
    <t>KMGq.L</t>
  </si>
  <si>
    <t>КазМунайГаз</t>
  </si>
  <si>
    <t>KCELq.L</t>
  </si>
  <si>
    <t>ABBN.KZ</t>
  </si>
  <si>
    <t>Astana bank</t>
  </si>
  <si>
    <t>DJIA</t>
  </si>
  <si>
    <t>S&amp;P 500</t>
  </si>
  <si>
    <t>.HSI</t>
  </si>
  <si>
    <t>Hang Seng</t>
  </si>
  <si>
    <t>FTSE 100</t>
  </si>
  <si>
    <t>KASE</t>
  </si>
  <si>
    <t>DAX</t>
  </si>
  <si>
    <t>.IRTS</t>
  </si>
  <si>
    <t>РТС</t>
  </si>
  <si>
    <t>.BVSP</t>
  </si>
  <si>
    <t>BOVESPA</t>
  </si>
  <si>
    <t xml:space="preserve">MOEX </t>
  </si>
  <si>
    <t>.IXIC</t>
  </si>
  <si>
    <t xml:space="preserve">NASDAQ </t>
  </si>
  <si>
    <t>.FCHI</t>
  </si>
  <si>
    <t xml:space="preserve">CAC 40 </t>
  </si>
  <si>
    <t>Nikkei 225</t>
  </si>
  <si>
    <t>Shanghai Comp.</t>
  </si>
  <si>
    <t>.AXJO</t>
  </si>
  <si>
    <t>ASX 200</t>
  </si>
  <si>
    <t>.KS11</t>
  </si>
  <si>
    <t>KOSPI</t>
  </si>
  <si>
    <t>.BSESN</t>
  </si>
  <si>
    <t>S&amp;P SENSEX</t>
  </si>
  <si>
    <t>ВТБ</t>
  </si>
  <si>
    <t>Газпром</t>
  </si>
  <si>
    <t>Газпром neft</t>
  </si>
  <si>
    <t>ГМК Норникель</t>
  </si>
  <si>
    <t>Лукойл</t>
  </si>
  <si>
    <t>НЛМК</t>
  </si>
  <si>
    <t>ММК</t>
  </si>
  <si>
    <t>Мечел</t>
  </si>
  <si>
    <t>Мегафон</t>
  </si>
  <si>
    <t>Роснефть</t>
  </si>
  <si>
    <t>Ростелеком</t>
  </si>
  <si>
    <t>Сургутнефтегаз</t>
  </si>
  <si>
    <t>Татнефть</t>
  </si>
  <si>
    <t>РусГидро</t>
  </si>
  <si>
    <t>RusHydro/d</t>
  </si>
  <si>
    <t>Новатэк</t>
  </si>
  <si>
    <t>NOVATEK/d</t>
  </si>
  <si>
    <t>Северсталь</t>
  </si>
  <si>
    <t>Severstal/d</t>
  </si>
  <si>
    <t>Уралкалий</t>
  </si>
  <si>
    <t>Uralkaliy/d</t>
  </si>
  <si>
    <t>Inter RAO/d</t>
  </si>
  <si>
    <t>ФСК ЕЭС</t>
  </si>
  <si>
    <t>FSK EES/d</t>
  </si>
  <si>
    <t>Сбербанк, ао</t>
  </si>
  <si>
    <t>SBERBANK/d</t>
  </si>
  <si>
    <t>Сбербанк, ап</t>
  </si>
  <si>
    <t>SBERBANK P/d</t>
  </si>
  <si>
    <t>ВТБ Банк</t>
  </si>
  <si>
    <t>JSC VTB BANK/d</t>
  </si>
  <si>
    <t>GAZPROM ADS 1/d</t>
  </si>
  <si>
    <t>Газпром NEFT</t>
  </si>
  <si>
    <t>GAZPROM NEFT/d</t>
  </si>
  <si>
    <t>MMC NORIL NICK</t>
  </si>
  <si>
    <t>MMC NORIL NICK/d</t>
  </si>
  <si>
    <t>LUKOIL/d</t>
  </si>
  <si>
    <t>NOVOLIPETSK</t>
  </si>
  <si>
    <t>NOVOLIPETSK/d</t>
  </si>
  <si>
    <t>PJSC MAGNI.S/d</t>
  </si>
  <si>
    <t>Мечел PAO</t>
  </si>
  <si>
    <t>MECHEL PAO/d</t>
  </si>
  <si>
    <t>MEGAFON S/d</t>
  </si>
  <si>
    <t>ROSNEFT GDR/d</t>
  </si>
  <si>
    <t>ROSTELEKOM/d</t>
  </si>
  <si>
    <t>SURGUTNEFTEGAZ/d</t>
  </si>
  <si>
    <t>TATNEFT ADR/d</t>
  </si>
  <si>
    <t>PJSC RUS</t>
  </si>
  <si>
    <t>PJSC RUS/d</t>
  </si>
  <si>
    <t>Новатэк GDR</t>
  </si>
  <si>
    <t>NOVATEK GDR/d</t>
  </si>
  <si>
    <t>Полиметал INT</t>
  </si>
  <si>
    <t>POLYMETAL INT/d</t>
  </si>
  <si>
    <t>PJSC SEV. REGS</t>
  </si>
  <si>
    <t>PJSC SEV. REGS/d</t>
  </si>
  <si>
    <t>Сбербанк RUS</t>
  </si>
  <si>
    <t>SBERBANK RUS/d</t>
  </si>
  <si>
    <t>Казахстан 2024</t>
  </si>
  <si>
    <t>KAGV   3.875 10/14/24 MTN</t>
  </si>
  <si>
    <t>Казахстан 2025</t>
  </si>
  <si>
    <t>KAGV   5.125 07/21/25 MTN</t>
  </si>
  <si>
    <t>Казахстан 2044</t>
  </si>
  <si>
    <t>KAGV   4.875 10/14/44 MTN</t>
  </si>
  <si>
    <t>Казахстан 2045</t>
  </si>
  <si>
    <t>KAGV   6.500 07/21/45 MTN</t>
  </si>
  <si>
    <t>KZ022074377=</t>
  </si>
  <si>
    <t>БРК 2020</t>
  </si>
  <si>
    <t>BATRK  6.500 06/03/20 MTN</t>
  </si>
  <si>
    <t>БРК 2022</t>
  </si>
  <si>
    <t>BATRK  4.125 12/10/22 MTN</t>
  </si>
  <si>
    <t>KZ024816010=</t>
  </si>
  <si>
    <t>БРК 2026</t>
  </si>
  <si>
    <t>BATRK  6.000 03/23/26 MTN</t>
  </si>
  <si>
    <t>KZ037364100=</t>
  </si>
  <si>
    <t>КМГ 2018</t>
  </si>
  <si>
    <t>KMGZ   9.125 07/02/18 MTN</t>
  </si>
  <si>
    <t>KZ050652785=</t>
  </si>
  <si>
    <t>КМГ 2020</t>
  </si>
  <si>
    <t>KMGZ   7.000 05/05/20 MTN</t>
  </si>
  <si>
    <t>КМГ 2021</t>
  </si>
  <si>
    <t>KMGZ   6.375 04/09/21 MTN</t>
  </si>
  <si>
    <t>KZ092501507=</t>
  </si>
  <si>
    <t>КМГ 2023</t>
  </si>
  <si>
    <t>KMGZ   4.400 04/30/23 MTN</t>
  </si>
  <si>
    <t>KZ113216603=</t>
  </si>
  <si>
    <t>КМГ 2025</t>
  </si>
  <si>
    <t>KMGZ   4.875 05/07/25</t>
  </si>
  <si>
    <t>KZ113454415=</t>
  </si>
  <si>
    <t>КМГ 2044</t>
  </si>
  <si>
    <t>KMGZ   6.000 11/07/44</t>
  </si>
  <si>
    <t>VN093460901=</t>
  </si>
  <si>
    <t>КазАгро 2023</t>
  </si>
  <si>
    <t>KAGRO  4.625 05/24/23 MTN</t>
  </si>
  <si>
    <t>CH24619803=</t>
  </si>
  <si>
    <t>КТЖ 2019</t>
  </si>
  <si>
    <t>SMRKA  2.590 06/20/19</t>
  </si>
  <si>
    <t>КТЖ 2022</t>
  </si>
  <si>
    <t>SMRKA  3.638 06/20/22</t>
  </si>
  <si>
    <t>KZ079965863=</t>
  </si>
  <si>
    <t>КТЖ 2042</t>
  </si>
  <si>
    <t>SMRKA  6.950 07/10/42</t>
  </si>
  <si>
    <t>34955XAA9=</t>
  </si>
  <si>
    <t>Фортебанк 2022</t>
  </si>
  <si>
    <t>ASBNX 14.000 06/30/22</t>
  </si>
  <si>
    <t>US115377272=</t>
  </si>
  <si>
    <t>Фортебанк 2024</t>
  </si>
  <si>
    <t>ASBNX 11.750 12/15/24</t>
  </si>
  <si>
    <t>KZ062551615=</t>
  </si>
  <si>
    <t>Казкоммерцбанк 2018</t>
  </si>
  <si>
    <t>KKGB   8.500 05/11/18</t>
  </si>
  <si>
    <t>KZ086747812=</t>
  </si>
  <si>
    <t>KKGB   5.500 12/21/22 '18</t>
  </si>
  <si>
    <t>KZ024558690=</t>
  </si>
  <si>
    <t>Банк Центркредит, бессрочные</t>
  </si>
  <si>
    <t>CCBN   8.045 Perp     FRN</t>
  </si>
  <si>
    <t>KZ027461824=</t>
  </si>
  <si>
    <t>АТФ Банк, бессрочные</t>
  </si>
  <si>
    <t>ATFB   8.932 Perp     '18 FRN</t>
  </si>
  <si>
    <t>KZ058379697=</t>
  </si>
  <si>
    <t>Халык Банк 2021</t>
  </si>
  <si>
    <t>HSBK   7.250 01/28/21</t>
  </si>
  <si>
    <t>KZ091829215=</t>
  </si>
  <si>
    <t>Исткомтранс 2018</t>
  </si>
  <si>
    <t>EASTC  7.750 04/22/18</t>
  </si>
  <si>
    <t xml:space="preserve">РФ </t>
  </si>
  <si>
    <t>RUGV  11.000 07/24/18</t>
  </si>
  <si>
    <t>RUGV   3.500 01/16/19</t>
  </si>
  <si>
    <t>RUGV   5.000 04/29/20</t>
  </si>
  <si>
    <t>RUGV   3.625 09/16/20</t>
  </si>
  <si>
    <t>RUGV   4.500 04/04/22</t>
  </si>
  <si>
    <t>RUGV   4.875 09/16/23</t>
  </si>
  <si>
    <t>RU008854319=</t>
  </si>
  <si>
    <t>РФ PUT</t>
  </si>
  <si>
    <t>RUGV  12.750 06/24/28 PUT</t>
  </si>
  <si>
    <t>RU011428878=</t>
  </si>
  <si>
    <t>RUGV   7.500 03/31/30</t>
  </si>
  <si>
    <t>RU076747385=</t>
  </si>
  <si>
    <t>RUGV   5.625 04/04/42</t>
  </si>
  <si>
    <t>RU097172196=</t>
  </si>
  <si>
    <t>RUGV   5.875 09/16/43</t>
  </si>
  <si>
    <t>RU091958198=</t>
  </si>
  <si>
    <t xml:space="preserve">RZD CAPITAL PLC </t>
  </si>
  <si>
    <t>RZDCP  3.374 05/20/21</t>
  </si>
  <si>
    <t>RU076422001=</t>
  </si>
  <si>
    <t>RZDCP  5.700 04/05/22</t>
  </si>
  <si>
    <t>RU052461081=</t>
  </si>
  <si>
    <t xml:space="preserve">VEB FINANCE PLC </t>
  </si>
  <si>
    <t>VEFNC  6.902 07/09/20 MTN</t>
  </si>
  <si>
    <t>RU089321239=</t>
  </si>
  <si>
    <t>VEFNC  4.032 02/21/23 MTN</t>
  </si>
  <si>
    <t>RU042486094=</t>
  </si>
  <si>
    <t>Газ Капитал  PUT</t>
  </si>
  <si>
    <t>GAZP   9.250 04/23/19 MTN PUT</t>
  </si>
  <si>
    <t>RU080557035=</t>
  </si>
  <si>
    <t xml:space="preserve">Газ Капитал </t>
  </si>
  <si>
    <t>GAZP   4.950 07/19/22 MTN</t>
  </si>
  <si>
    <t>RU088573692=</t>
  </si>
  <si>
    <t>GAZP   4.950 02/06/28 MTN</t>
  </si>
  <si>
    <t>RU019175472=</t>
  </si>
  <si>
    <t>Газ Капитал PUT</t>
  </si>
  <si>
    <t>GAZP   8.625 04/28/34 MTN PUT</t>
  </si>
  <si>
    <t>RU031652413=</t>
  </si>
  <si>
    <t xml:space="preserve">Газ Капитал  </t>
  </si>
  <si>
    <t>GAZP   7.288 08/16/37 MTN</t>
  </si>
  <si>
    <t>RU091950456=</t>
  </si>
  <si>
    <t xml:space="preserve">Лукойл   </t>
  </si>
  <si>
    <t>LKOH   4.563 04/24/23</t>
  </si>
  <si>
    <t>RU086438372=</t>
  </si>
  <si>
    <t xml:space="preserve">Новатэк </t>
  </si>
  <si>
    <t>NOVFI  4.422 12/13/22</t>
  </si>
  <si>
    <t>RU086198118=</t>
  </si>
  <si>
    <t xml:space="preserve">Роснефть </t>
  </si>
  <si>
    <t>ROSNI  4.199 03/06/22 MTN</t>
  </si>
  <si>
    <t>RU083019271=</t>
  </si>
  <si>
    <t xml:space="preserve">GPN CAPITAL SA  </t>
  </si>
  <si>
    <t>STGPN  4.375 09/19/22 MTN</t>
  </si>
  <si>
    <t>RU062069520=</t>
  </si>
  <si>
    <t xml:space="preserve">Альфа Банк </t>
  </si>
  <si>
    <t>ALFAB  7.750 04/28/21</t>
  </si>
  <si>
    <t>RU097532087=</t>
  </si>
  <si>
    <t>GPB EUROBOND FINANCE PLC23</t>
  </si>
  <si>
    <t>GERFN  7.496 12/28/23 '18 MTN</t>
  </si>
  <si>
    <t>RU084813770=</t>
  </si>
  <si>
    <t xml:space="preserve">GPB EUROBOND FINANCE PLC18 </t>
  </si>
  <si>
    <t>GERFN  7.875 Perp     '18 MTN</t>
  </si>
  <si>
    <t>RU084853097=</t>
  </si>
  <si>
    <t xml:space="preserve">STSBC  </t>
  </si>
  <si>
    <t>STSBC  5.125 10/29/22 MTN</t>
  </si>
  <si>
    <t>RU093531124=</t>
  </si>
  <si>
    <t>STSBC  5.250 05/23/23 MTN</t>
  </si>
  <si>
    <t>RU084207853=</t>
  </si>
  <si>
    <t xml:space="preserve">STTVB </t>
  </si>
  <si>
    <t>STTVB  6.950 10/17/22</t>
  </si>
  <si>
    <t>RU081059683=</t>
  </si>
  <si>
    <t xml:space="preserve">ВТБ Банк 22 </t>
  </si>
  <si>
    <t>VTBR   9.500 Perp     '22 FRN</t>
  </si>
  <si>
    <t>RU084665266=</t>
  </si>
  <si>
    <t xml:space="preserve">Евразия 18 </t>
  </si>
  <si>
    <t>ERCAP  9.375 04/24/20 '18 FRN</t>
  </si>
  <si>
    <t>RU078324287=</t>
  </si>
  <si>
    <t xml:space="preserve">SIINF  </t>
  </si>
  <si>
    <t>SIINF  6.950 05/17/19</t>
  </si>
  <si>
    <t>RU092133150=</t>
  </si>
  <si>
    <t xml:space="preserve">BDLLT </t>
  </si>
  <si>
    <t>BDLLT  5.000 05/30/23</t>
  </si>
  <si>
    <t>RU064318322=</t>
  </si>
  <si>
    <t xml:space="preserve">VON  </t>
  </si>
  <si>
    <t>VON    7.504 03/01/22</t>
  </si>
  <si>
    <t>RU088940172=</t>
  </si>
  <si>
    <t xml:space="preserve">VON </t>
  </si>
  <si>
    <t>VON    5.950 02/13/23</t>
  </si>
  <si>
    <t>RU092288331=</t>
  </si>
  <si>
    <t xml:space="preserve">Уралкали </t>
  </si>
  <si>
    <t>UKFIN  3.723 04/30/18</t>
  </si>
  <si>
    <t>RU086343916=</t>
  </si>
  <si>
    <t xml:space="preserve">FDGRF </t>
  </si>
  <si>
    <t>FDGRF  8.446 03/13/19 MTN</t>
  </si>
  <si>
    <t>RU080863861=</t>
  </si>
  <si>
    <t xml:space="preserve">EVRE  </t>
  </si>
  <si>
    <t>EVRE   6.500 04/22/20</t>
  </si>
  <si>
    <t>RU092213471=</t>
  </si>
  <si>
    <t xml:space="preserve">MMCFN  </t>
  </si>
  <si>
    <t>MMCFN  4.375 04/30/18</t>
  </si>
  <si>
    <t>RU092230171=</t>
  </si>
  <si>
    <t xml:space="preserve">POLYUS PAO </t>
  </si>
  <si>
    <t>PLZL   5.625 04/29/20</t>
  </si>
  <si>
    <t>RU084167100=</t>
  </si>
  <si>
    <t xml:space="preserve">STEEL CAPITAL SA </t>
  </si>
  <si>
    <t>SGEEL  5.900 10/17/22 MTN</t>
  </si>
  <si>
    <t xml:space="preserve">FIDESSA GROUP PLC  </t>
  </si>
  <si>
    <t>RU080058225=</t>
  </si>
  <si>
    <t xml:space="preserve">GPB EUROBOND FINANCE PLC24 </t>
  </si>
  <si>
    <t>GERFN  8.750 06/29/24 MTN</t>
  </si>
  <si>
    <t>BRENT CRUDE JU/d</t>
  </si>
  <si>
    <t>LIGHT CRUDE MA/d</t>
  </si>
  <si>
    <t>100 OZ GOLD AP/d</t>
  </si>
  <si>
    <t>SILVER 5000 AP/d</t>
  </si>
  <si>
    <t>NAT GAS MAY18/d</t>
  </si>
  <si>
    <t>HG COPPER APR8/d</t>
  </si>
  <si>
    <t>UXXc1</t>
  </si>
  <si>
    <t>URANIUM SWP AP/d</t>
  </si>
  <si>
    <t>XPT=</t>
  </si>
  <si>
    <t>PLATINUM</t>
  </si>
  <si>
    <t>WHEAT SRW MAY8/d</t>
  </si>
  <si>
    <t>ICE SUG11 MAY8/d</t>
  </si>
  <si>
    <t>US1MT=RR</t>
  </si>
  <si>
    <t xml:space="preserve">US 1M T-BILL    </t>
  </si>
  <si>
    <t>US1YT=RR</t>
  </si>
  <si>
    <t>1-летние</t>
  </si>
  <si>
    <t xml:space="preserve">US 1Y T-BILL    </t>
  </si>
  <si>
    <t>US2YT=RR</t>
  </si>
  <si>
    <t>2-летние</t>
  </si>
  <si>
    <t xml:space="preserve">US 2Y T-NOTE    </t>
  </si>
  <si>
    <t>US5YT=RR</t>
  </si>
  <si>
    <t>5-летние</t>
  </si>
  <si>
    <t xml:space="preserve">US 5Y T-NOTE    </t>
  </si>
  <si>
    <t>US10YT=RR</t>
  </si>
  <si>
    <t xml:space="preserve">US 10Y T-NOTE   </t>
  </si>
  <si>
    <t>US30YT=RR</t>
  </si>
  <si>
    <t xml:space="preserve">US 30Y T-BOND   </t>
  </si>
  <si>
    <t>kzt=</t>
  </si>
  <si>
    <t>USD/KZT</t>
  </si>
  <si>
    <t>Kazakhstan Tenge</t>
  </si>
  <si>
    <t>eurkzt=</t>
  </si>
  <si>
    <t>EUR/KZT</t>
  </si>
  <si>
    <t>Euro/KazakTg</t>
  </si>
  <si>
    <t>gbpkzt=</t>
  </si>
  <si>
    <t>GBP/KZT</t>
  </si>
  <si>
    <t>GBPound/KazakTg</t>
  </si>
  <si>
    <t>rub=</t>
  </si>
  <si>
    <t>USD/RUB</t>
  </si>
  <si>
    <t>Russia Rouble</t>
  </si>
  <si>
    <t>eur=</t>
  </si>
  <si>
    <t>EUR/USD</t>
  </si>
  <si>
    <t>Euro</t>
  </si>
  <si>
    <t>gbp=</t>
  </si>
  <si>
    <t>GBP/USD</t>
  </si>
  <si>
    <t>British Pound</t>
  </si>
  <si>
    <t>jpy=</t>
  </si>
  <si>
    <t>USD/JPY</t>
  </si>
  <si>
    <t>Japanese Yen</t>
  </si>
  <si>
    <t>cny=</t>
  </si>
  <si>
    <t>USD/CNY</t>
  </si>
  <si>
    <t>Chinese Yuan</t>
  </si>
  <si>
    <t>cad=</t>
  </si>
  <si>
    <t>USD/CAD</t>
  </si>
  <si>
    <t>Canadian Dollar</t>
  </si>
  <si>
    <t>aud=</t>
  </si>
  <si>
    <t>AUD/USD</t>
  </si>
  <si>
    <t>Australian Dollar</t>
  </si>
  <si>
    <t>Аргентина</t>
  </si>
  <si>
    <t xml:space="preserve">ARGENTINA       </t>
  </si>
  <si>
    <t>Россия</t>
  </si>
  <si>
    <t xml:space="preserve">RUSSIA          </t>
  </si>
  <si>
    <t>TRGV5YUSAC=R</t>
  </si>
  <si>
    <t>Турция</t>
  </si>
  <si>
    <t xml:space="preserve">TURKEY          </t>
  </si>
  <si>
    <t>Германия</t>
  </si>
  <si>
    <t xml:space="preserve">GERMANY         </t>
  </si>
  <si>
    <t>GRGV5YUSAC=R</t>
  </si>
  <si>
    <t>Греция</t>
  </si>
  <si>
    <t xml:space="preserve">GREECE          </t>
  </si>
  <si>
    <t>Испания</t>
  </si>
  <si>
    <t xml:space="preserve">SPAIN           </t>
  </si>
  <si>
    <t>IEGV5YUSAC=R</t>
  </si>
  <si>
    <t xml:space="preserve">Ирландия  </t>
  </si>
  <si>
    <t xml:space="preserve">IRELAND         </t>
  </si>
  <si>
    <t>Италия</t>
  </si>
  <si>
    <t xml:space="preserve">ITALY           </t>
  </si>
  <si>
    <t>CNGV5YUSAC=R</t>
  </si>
  <si>
    <t xml:space="preserve">Китай        </t>
  </si>
  <si>
    <t xml:space="preserve">CHINA           </t>
  </si>
  <si>
    <t>Франция</t>
  </si>
  <si>
    <t>FRANCE</t>
  </si>
  <si>
    <t>Дата, за которую строить таблицу</t>
  </si>
  <si>
    <t>Дата на прошлый день</t>
  </si>
  <si>
    <t>Дата на прошлую неделю</t>
  </si>
  <si>
    <t>Дата начала года</t>
  </si>
  <si>
    <t>DEND</t>
  </si>
  <si>
    <t>EIKON</t>
  </si>
  <si>
    <t>SHEET NAME</t>
  </si>
  <si>
    <t>KZ EQUITIES</t>
  </si>
  <si>
    <t>.KASEBMY</t>
  </si>
  <si>
    <t>.JPMEP</t>
  </si>
  <si>
    <t>ИНДИКАТОР KASE_BMY</t>
  </si>
  <si>
    <t>JPM EMBI+ Index</t>
  </si>
  <si>
    <t>INDEXES</t>
  </si>
  <si>
    <t>COMMODITIES</t>
  </si>
  <si>
    <t>CMAL0</t>
  </si>
  <si>
    <t>CMNI0</t>
  </si>
  <si>
    <t>CMZN0</t>
  </si>
  <si>
    <t>Aluminium</t>
  </si>
  <si>
    <t>Nickel</t>
  </si>
  <si>
    <t>Zinc</t>
  </si>
  <si>
    <t>USD</t>
  </si>
  <si>
    <t>RUB=</t>
  </si>
  <si>
    <t>EUR=</t>
  </si>
  <si>
    <t>FX</t>
  </si>
  <si>
    <t>EURKZT=R</t>
  </si>
  <si>
    <t>GBPKZT=R</t>
  </si>
  <si>
    <t>CHF=</t>
  </si>
  <si>
    <t>USD/CHF</t>
  </si>
  <si>
    <t>US BMK</t>
  </si>
  <si>
    <t>Знач., тенге</t>
  </si>
  <si>
    <t>Значение</t>
  </si>
  <si>
    <t>KZAP.KZ</t>
  </si>
  <si>
    <t>Казатомпром</t>
  </si>
  <si>
    <t>TONNE</t>
  </si>
  <si>
    <t>XPD=</t>
  </si>
  <si>
    <t>Cc1</t>
  </si>
  <si>
    <t>LSUc1</t>
  </si>
  <si>
    <t>Sc1</t>
  </si>
  <si>
    <t>LAHCASH</t>
  </si>
  <si>
    <t>LNICASH</t>
  </si>
  <si>
    <t>LZZCASH</t>
  </si>
  <si>
    <t>LCPCASH</t>
  </si>
  <si>
    <t>Алюминий</t>
  </si>
  <si>
    <t>Палладий</t>
  </si>
  <si>
    <t>Кукуруза</t>
  </si>
  <si>
    <t>Хлопок</t>
  </si>
  <si>
    <t>Сахар</t>
  </si>
  <si>
    <t>Соя</t>
  </si>
  <si>
    <t>Никель</t>
  </si>
  <si>
    <t>Цинк</t>
  </si>
  <si>
    <t>Медь</t>
  </si>
  <si>
    <t>COTRUR2</t>
  </si>
  <si>
    <t>Brent</t>
  </si>
  <si>
    <t>WTI</t>
  </si>
  <si>
    <t>Золото</t>
  </si>
  <si>
    <t>Серебро</t>
  </si>
  <si>
    <t>Уран</t>
  </si>
  <si>
    <t>Платина</t>
  </si>
  <si>
    <t xml:space="preserve"> </t>
  </si>
  <si>
    <t>Аналитический департамент</t>
  </si>
  <si>
    <t>KAP=AIXN</t>
  </si>
  <si>
    <t>KAPY=AIXN</t>
  </si>
  <si>
    <t>FAR=AIXN</t>
  </si>
  <si>
    <t>POLY=AIXN</t>
  </si>
  <si>
    <t>HSBK=AIXN</t>
  </si>
  <si>
    <t>HSBKY=AIXN</t>
  </si>
  <si>
    <t>KCEL=AIXN</t>
  </si>
  <si>
    <t>KCELY=AIXN</t>
  </si>
  <si>
    <t>Ferro-Alloy Resources</t>
  </si>
  <si>
    <t>Полиметал</t>
  </si>
  <si>
    <t>Народный Банк</t>
  </si>
  <si>
    <t>Кселл</t>
  </si>
  <si>
    <t>Казатомпром, ГДР</t>
  </si>
  <si>
    <t>Народный Банк, ГДР</t>
  </si>
  <si>
    <t>Кселл, ГДР</t>
  </si>
  <si>
    <t xml:space="preserve"> Акции KASE</t>
  </si>
  <si>
    <t>Изм. с нач. года</t>
  </si>
  <si>
    <t>ГДР</t>
  </si>
  <si>
    <t>Фондовые индексы</t>
  </si>
  <si>
    <t xml:space="preserve"> Товарно-сырьевые рынки</t>
  </si>
  <si>
    <t>Валюта</t>
  </si>
  <si>
    <t>Казначейские облигации</t>
  </si>
  <si>
    <t xml:space="preserve">  АО “Сентрас Секьюритиз”  ●  Алматы, 050008,  ул. Манаса, 32А  ●  тел.: (727) 259 88 77  ●   www.cesec.kz ●   info@centras.kz</t>
  </si>
  <si>
    <t>Контакты</t>
  </si>
  <si>
    <t>Брокерское обслуживание</t>
  </si>
  <si>
    <t>Контакты:
+7 (727) 259 88 77 (вн. 722)</t>
  </si>
  <si>
    <t>Контакты:
+7 (727) 259 88 77 (вн. 608)</t>
  </si>
  <si>
    <t>Эл.адрес:
analytics@centras.kz</t>
  </si>
  <si>
    <t>Эл.адрес:
broker@centras.kz</t>
  </si>
  <si>
    <t>Департамент торговых операций</t>
  </si>
  <si>
    <t>Департамент продаж</t>
  </si>
  <si>
    <t>Контакты:
+7 (727) 259 88 77 (вн. 730)</t>
  </si>
  <si>
    <t>Контакты:
+7 (727) 259 88 77 (вн. 754)</t>
  </si>
  <si>
    <t>Эл.адрес:
trade@centras.kz</t>
  </si>
  <si>
    <t>Наш сайт: https://cesec.kz/</t>
  </si>
  <si>
    <t>Изм. с нач. года*</t>
  </si>
  <si>
    <t>*Изм. указано в базисных пунктах, 1 бп = 0,01%</t>
  </si>
  <si>
    <t>Подписывайтесь на наш Телеграм-канал Centras Securities или пройдите по ссылке https://t.me/centrassecurities</t>
  </si>
  <si>
    <t>TABLE04</t>
  </si>
  <si>
    <t>TABLE02</t>
  </si>
  <si>
    <t>TABLE05</t>
  </si>
  <si>
    <t>TABLE06</t>
  </si>
  <si>
    <t>TABLE07</t>
  </si>
  <si>
    <t>KAPq.L</t>
  </si>
  <si>
    <t>10-летние, США</t>
  </si>
  <si>
    <t>30-летние, США</t>
  </si>
  <si>
    <t>KZ10YT=RR</t>
  </si>
  <si>
    <t>KZ25YT=RR</t>
  </si>
  <si>
    <t>25-летние, Казахстан</t>
  </si>
  <si>
    <t>10-летние, Казахстан</t>
  </si>
  <si>
    <t>Источник: Refinitiv Eikon</t>
  </si>
  <si>
    <t>Ежедневный монитор рынка</t>
  </si>
  <si>
    <t>Изм. за день</t>
  </si>
  <si>
    <t>Изм. за день*</t>
  </si>
  <si>
    <t>Kaz Minerals Plc (GBp)</t>
  </si>
  <si>
    <t>Казатомпром (USD)</t>
  </si>
  <si>
    <t>Халык Банк (USD)</t>
  </si>
  <si>
    <t>Invalid RIC(s): KAZ.L</t>
  </si>
  <si>
    <t>Brent (USD/BBL)</t>
  </si>
  <si>
    <t>WTI (USD/BBL)</t>
  </si>
  <si>
    <t>Золото (USD/OZS)</t>
  </si>
  <si>
    <t xml:space="preserve"> LBS </t>
  </si>
  <si>
    <t xml:space="preserve"> OZS </t>
  </si>
  <si>
    <t xml:space="preserve"> BSH </t>
  </si>
  <si>
    <t>MMBTU</t>
  </si>
  <si>
    <t xml:space="preserve"> BBL </t>
  </si>
  <si>
    <t>KSPI.KZ</t>
  </si>
  <si>
    <t>Kaspi.kz</t>
  </si>
  <si>
    <t>Казахтелеком</t>
  </si>
  <si>
    <t>KMGZ.KZ</t>
  </si>
  <si>
    <t>Настоящий материал был подготовлен аналитическим отделом АО "Centras Securities". Настоящая публикация носит исключительно информационный характер и не является предложением АО "Centras Securities" купить, продать или вступить в какую-либо сделку в отношении каких-либо финансовых инструментов, на которые в настоящей публикации может содержаться ссылка. Настоящий документ содержит информацию, полученную из источников (Bloomberg, KASE), которые Centras Securities рассматривает в качестве достоверных. Однако АО "Centras Securities", его руководство и сотрудники не могут гарантировать абсолютные точность, полноту и достоверность такой информации и не несут ответственности за возможные потери клиента в связи с ее использованием. Оценки и мнения, представленные в настоящем документе, основаны исключительно на заключениях аналитиков Компании. Вознаграждение аналитиков не связано и не зависит от содержания аналитических обзоров, которые они готовят, или от существа даваемых ими рекомендаций. Настоящая информация не предназначена для публичного распространения и не может быть воспроизведена, передана или опубликована, целиком или по частям, без предварительного письменного разрешения АО "Centras Securities".
Centras Securities, 2023 г.</t>
  </si>
  <si>
    <t>Фондовые рынки США…</t>
  </si>
  <si>
    <t>Invalid RIC(s): GBKZMS.KZ</t>
  </si>
  <si>
    <t>AIRA.KZ</t>
  </si>
  <si>
    <t>Эйр Астана</t>
  </si>
  <si>
    <t>Updated at 09:01:40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</si>
</sst>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%"/>
    <numFmt numFmtId="165" formatCode="#,##0_);\(#,##0\);&quot;-  &quot;;&quot; &quot;@"/>
    <numFmt numFmtId="166" formatCode="#,##0.0"/>
    <numFmt numFmtId="167" formatCode="[$-F800]dddd\,\ mmmm\ dd\,\ yyyy"/>
    <numFmt numFmtId="168" formatCode="[$-419]d\ mmm;@"/>
    <numFmt numFmtId="169" formatCode="#,##0.0000"/>
    <numFmt numFmtId="170" formatCode="0.0"/>
    <numFmt numFmtId="171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u/>
      <sz val="12.65"/>
      <color theme="10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0"/>
      <color theme="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48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2"/>
      <color theme="1"/>
      <name val="Calibri"/>
      <family val="2"/>
      <scheme val="minor"/>
    </font>
    <font>
      <b/>
      <sz val="20"/>
      <color theme="8" tint="-0.249977111117893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28"/>
      <color theme="1"/>
      <name val="Calibri"/>
      <family val="2"/>
      <scheme val="minor"/>
    </font>
    <font>
      <b/>
      <sz val="35"/>
      <color theme="8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167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168" fontId="1" fillId="0" borderId="0"/>
    <xf numFmtId="165" fontId="13" fillId="0" borderId="0" applyFont="0" applyFill="0" applyBorder="0" applyProtection="0">
      <alignment vertical="top"/>
    </xf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1" xfId="2"/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0" fontId="0" fillId="4" borderId="0" xfId="0" applyFill="1"/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14" fontId="4" fillId="5" borderId="4" xfId="0" applyNumberFormat="1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" fontId="0" fillId="0" borderId="0" xfId="0" applyNumberFormat="1"/>
    <xf numFmtId="0" fontId="0" fillId="6" borderId="0" xfId="0" applyFill="1"/>
    <xf numFmtId="4" fontId="0" fillId="5" borderId="0" xfId="0" applyNumberFormat="1" applyFill="1"/>
    <xf numFmtId="0" fontId="0" fillId="5" borderId="0" xfId="0" applyFill="1"/>
    <xf numFmtId="164" fontId="0" fillId="0" borderId="0" xfId="1" applyNumberFormat="1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center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5" fontId="9" fillId="4" borderId="0" xfId="0" applyNumberFormat="1" applyFont="1" applyFill="1" applyAlignment="1">
      <alignment horizontal="left"/>
    </xf>
    <xf numFmtId="10" fontId="4" fillId="4" borderId="0" xfId="1" applyNumberFormat="1" applyFont="1" applyFill="1" applyAlignment="1">
      <alignment horizontal="center"/>
    </xf>
    <xf numFmtId="165" fontId="5" fillId="4" borderId="0" xfId="0" applyNumberFormat="1" applyFont="1" applyFill="1" applyAlignment="1">
      <alignment vertical="center"/>
    </xf>
    <xf numFmtId="165" fontId="9" fillId="4" borderId="0" xfId="0" applyNumberFormat="1" applyFont="1" applyFill="1"/>
    <xf numFmtId="3" fontId="6" fillId="4" borderId="0" xfId="0" applyNumberFormat="1" applyFont="1" applyFill="1" applyAlignment="1">
      <alignment horizontal="center"/>
    </xf>
    <xf numFmtId="164" fontId="6" fillId="4" borderId="0" xfId="1" applyNumberFormat="1" applyFont="1" applyFill="1" applyAlignment="1">
      <alignment horizontal="center"/>
    </xf>
    <xf numFmtId="166" fontId="6" fillId="4" borderId="0" xfId="0" applyNumberFormat="1" applyFont="1" applyFill="1" applyAlignment="1">
      <alignment horizontal="center"/>
    </xf>
    <xf numFmtId="165" fontId="0" fillId="4" borderId="0" xfId="0" applyNumberFormat="1" applyFill="1" applyAlignment="1">
      <alignment vertical="top"/>
    </xf>
    <xf numFmtId="4" fontId="6" fillId="4" borderId="0" xfId="0" applyNumberFormat="1" applyFont="1" applyFill="1" applyAlignment="1">
      <alignment horizontal="center"/>
    </xf>
    <xf numFmtId="169" fontId="6" fillId="4" borderId="0" xfId="0" applyNumberFormat="1" applyFont="1" applyFill="1" applyAlignment="1">
      <alignment horizontal="center"/>
    </xf>
    <xf numFmtId="0" fontId="6" fillId="4" borderId="0" xfId="1" applyNumberFormat="1" applyFont="1" applyFill="1" applyAlignment="1">
      <alignment horizontal="center"/>
    </xf>
    <xf numFmtId="1" fontId="6" fillId="4" borderId="0" xfId="0" applyNumberFormat="1" applyFont="1" applyFill="1" applyAlignment="1">
      <alignment horizontal="center" vertical="center"/>
    </xf>
    <xf numFmtId="165" fontId="6" fillId="4" borderId="0" xfId="0" applyNumberFormat="1" applyFont="1" applyFill="1"/>
    <xf numFmtId="0" fontId="11" fillId="4" borderId="0" xfId="4" applyFont="1" applyFill="1" applyAlignment="1" applyProtection="1"/>
    <xf numFmtId="0" fontId="4" fillId="4" borderId="0" xfId="0" applyFont="1" applyFill="1"/>
    <xf numFmtId="165" fontId="14" fillId="7" borderId="0" xfId="6" applyFont="1" applyFill="1" applyAlignment="1">
      <alignment horizontal="center" vertical="center" wrapText="1"/>
    </xf>
    <xf numFmtId="0" fontId="15" fillId="4" borderId="0" xfId="0" applyFont="1" applyFill="1" applyAlignment="1">
      <alignment horizontal="left"/>
    </xf>
    <xf numFmtId="0" fontId="7" fillId="4" borderId="0" xfId="0" applyFont="1" applyFill="1" applyAlignment="1">
      <alignment vertical="center"/>
    </xf>
    <xf numFmtId="0" fontId="0" fillId="4" borderId="0" xfId="0" applyFill="1" applyAlignment="1">
      <alignment vertical="top" wrapText="1"/>
    </xf>
    <xf numFmtId="0" fontId="12" fillId="4" borderId="0" xfId="0" applyFont="1" applyFill="1" applyAlignment="1">
      <alignment vertical="center"/>
    </xf>
    <xf numFmtId="165" fontId="0" fillId="4" borderId="0" xfId="0" applyNumberFormat="1" applyFill="1" applyAlignment="1">
      <alignment horizontal="left"/>
    </xf>
    <xf numFmtId="165" fontId="3" fillId="0" borderId="0" xfId="6" applyFont="1" applyAlignment="1"/>
    <xf numFmtId="0" fontId="4" fillId="4" borderId="0" xfId="0" applyFont="1" applyFill="1" applyAlignment="1">
      <alignment horizontal="center"/>
    </xf>
    <xf numFmtId="165" fontId="18" fillId="4" borderId="0" xfId="6" applyFont="1" applyFill="1">
      <alignment vertical="top"/>
    </xf>
    <xf numFmtId="165" fontId="19" fillId="4" borderId="0" xfId="6" applyFont="1" applyFill="1">
      <alignment vertical="top"/>
    </xf>
    <xf numFmtId="0" fontId="20" fillId="4" borderId="0" xfId="0" applyFont="1" applyFill="1" applyAlignment="1">
      <alignment vertical="top"/>
    </xf>
    <xf numFmtId="165" fontId="21" fillId="4" borderId="0" xfId="6" applyFont="1" applyFill="1">
      <alignment vertical="top"/>
    </xf>
    <xf numFmtId="0" fontId="22" fillId="4" borderId="0" xfId="0" applyFont="1" applyFill="1" applyAlignment="1">
      <alignment vertical="top"/>
    </xf>
    <xf numFmtId="0" fontId="23" fillId="4" borderId="0" xfId="0" applyFont="1" applyFill="1" applyAlignment="1">
      <alignment horizontal="center" vertical="center" wrapText="1"/>
    </xf>
    <xf numFmtId="0" fontId="22" fillId="0" borderId="0" xfId="0" applyFont="1"/>
    <xf numFmtId="165" fontId="24" fillId="4" borderId="0" xfId="6" applyFont="1" applyFill="1">
      <alignment vertical="top"/>
    </xf>
    <xf numFmtId="0" fontId="22" fillId="4" borderId="0" xfId="0" applyFont="1" applyFill="1"/>
    <xf numFmtId="165" fontId="24" fillId="4" borderId="0" xfId="6" applyFont="1" applyFill="1" applyAlignment="1">
      <alignment horizontal="center" vertical="center"/>
    </xf>
    <xf numFmtId="165" fontId="24" fillId="0" borderId="0" xfId="6" applyFont="1" applyAlignment="1">
      <alignment horizontal="center"/>
    </xf>
    <xf numFmtId="0" fontId="25" fillId="0" borderId="0" xfId="0" applyFont="1" applyAlignment="1">
      <alignment vertical="center" wrapText="1"/>
    </xf>
    <xf numFmtId="0" fontId="23" fillId="4" borderId="0" xfId="0" applyFont="1" applyFill="1" applyAlignment="1">
      <alignment vertical="center" wrapText="1"/>
    </xf>
    <xf numFmtId="170" fontId="6" fillId="4" borderId="0" xfId="1" applyNumberFormat="1" applyFont="1" applyFill="1" applyAlignment="1">
      <alignment horizontal="center"/>
    </xf>
    <xf numFmtId="0" fontId="27" fillId="4" borderId="0" xfId="0" applyFont="1" applyFill="1"/>
    <xf numFmtId="167" fontId="4" fillId="4" borderId="0" xfId="0" applyNumberFormat="1" applyFont="1" applyFill="1" applyAlignment="1">
      <alignment horizontal="center"/>
    </xf>
    <xf numFmtId="0" fontId="28" fillId="4" borderId="0" xfId="0" applyFont="1" applyFill="1"/>
    <xf numFmtId="0" fontId="28" fillId="4" borderId="0" xfId="0" applyFont="1" applyFill="1" applyAlignment="1">
      <alignment vertical="center"/>
    </xf>
    <xf numFmtId="165" fontId="6" fillId="4" borderId="7" xfId="0" applyNumberFormat="1" applyFont="1" applyFill="1" applyBorder="1"/>
    <xf numFmtId="4" fontId="6" fillId="4" borderId="7" xfId="0" applyNumberFormat="1" applyFont="1" applyFill="1" applyBorder="1" applyAlignment="1">
      <alignment horizontal="center"/>
    </xf>
    <xf numFmtId="170" fontId="6" fillId="4" borderId="7" xfId="1" applyNumberFormat="1" applyFont="1" applyFill="1" applyBorder="1" applyAlignment="1">
      <alignment horizontal="center"/>
    </xf>
    <xf numFmtId="2" fontId="6" fillId="4" borderId="0" xfId="1" applyNumberFormat="1" applyFont="1" applyFill="1" applyAlignment="1">
      <alignment horizontal="center"/>
    </xf>
    <xf numFmtId="10" fontId="0" fillId="4" borderId="0" xfId="1" applyNumberFormat="1" applyFont="1" applyFill="1"/>
    <xf numFmtId="9" fontId="0" fillId="4" borderId="0" xfId="1" applyFont="1" applyFill="1"/>
    <xf numFmtId="164" fontId="0" fillId="4" borderId="0" xfId="1" applyNumberFormat="1" applyFont="1" applyFill="1"/>
    <xf numFmtId="43" fontId="0" fillId="4" borderId="0" xfId="7" applyFont="1" applyFill="1"/>
    <xf numFmtId="171" fontId="6" fillId="4" borderId="0" xfId="1" applyNumberFormat="1" applyFont="1" applyFill="1" applyAlignment="1">
      <alignment horizontal="center"/>
    </xf>
    <xf numFmtId="2" fontId="6" fillId="4" borderId="7" xfId="1" applyNumberFormat="1" applyFont="1" applyFill="1" applyBorder="1" applyAlignment="1">
      <alignment horizontal="center"/>
    </xf>
    <xf numFmtId="2" fontId="0" fillId="0" borderId="0" xfId="0" applyNumberFormat="1"/>
    <xf numFmtId="10" fontId="6" fillId="4" borderId="0" xfId="1" applyNumberFormat="1" applyFont="1" applyFill="1" applyAlignment="1">
      <alignment horizontal="center"/>
    </xf>
    <xf numFmtId="165" fontId="24" fillId="0" borderId="0" xfId="6" applyFont="1" applyAlignment="1">
      <alignment horizontal="center"/>
    </xf>
    <xf numFmtId="165" fontId="24" fillId="0" borderId="0" xfId="6" applyFont="1" applyAlignment="1">
      <alignment horizontal="center" vertical="center"/>
    </xf>
    <xf numFmtId="165" fontId="24" fillId="4" borderId="0" xfId="6" applyFont="1" applyFill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165" fontId="3" fillId="4" borderId="0" xfId="6" applyFont="1" applyFill="1" applyAlignment="1">
      <alignment horizontal="center"/>
    </xf>
    <xf numFmtId="0" fontId="25" fillId="4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1" fillId="4" borderId="0" xfId="4" applyFont="1" applyFill="1" applyAlignment="1" applyProtection="1">
      <alignment horizontal="center"/>
    </xf>
    <xf numFmtId="167" fontId="9" fillId="4" borderId="0" xfId="0" applyNumberFormat="1" applyFont="1" applyFill="1" applyAlignment="1">
      <alignment horizontal="center"/>
    </xf>
    <xf numFmtId="165" fontId="3" fillId="0" borderId="0" xfId="6" applyFont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29" fillId="4" borderId="0" xfId="0" applyFont="1" applyFill="1"/>
    <xf numFmtId="167" fontId="26" fillId="4" borderId="0" xfId="6" applyNumberFormat="1" applyFont="1" applyFill="1" applyAlignment="1">
      <alignment horizontal="left" vertical="center" wrapText="1"/>
    </xf>
  </cellXfs>
  <cellStyles count="8">
    <cellStyle name="Normal 2" xfId="6" xr:uid="{8D8AE4FB-A310-4567-AB90-3688231AEE38}"/>
    <cellStyle name="Ввод " xfId="2" builtinId="20"/>
    <cellStyle name="Гиперссылка" xfId="4" builtinId="8"/>
    <cellStyle name="Обычный" xfId="0" builtinId="0"/>
    <cellStyle name="Процентный" xfId="1" builtinId="5"/>
    <cellStyle name="Стиль 1" xfId="3" xr:uid="{00000000-0005-0000-0000-000004000000}"/>
    <cellStyle name="Стиль 2" xfId="5" xr:uid="{00000000-0005-0000-0000-000005000000}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/>
            </a:pPr>
            <a:r>
              <a:rPr lang="en-US" sz="1200"/>
              <a:t>S&amp;P 500 </a:t>
            </a:r>
            <a:r>
              <a:rPr lang="ru-RU" sz="1200"/>
              <a:t>(Изменение за 1 неделю, %)</a:t>
            </a:r>
            <a:endParaRPr lang="en-US" sz="1200"/>
          </a:p>
        </c:rich>
      </c:tx>
      <c:layout>
        <c:manualLayout>
          <c:xMode val="edge"/>
          <c:yMode val="edge"/>
          <c:x val="0.23262204458843641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98E0-481C-A959-1292AC707BA8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A27-474C-82C0-FCE9C172E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695717888"/>
        <c:axId val="695719424"/>
      </c:barChart>
      <c:catAx>
        <c:axId val="6957178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en-US"/>
            </a:pPr>
            <a:endParaRPr lang="ru-RU"/>
          </a:p>
        </c:txPr>
        <c:crossAx val="695719424"/>
        <c:crosses val="autoZero"/>
        <c:auto val="1"/>
        <c:lblAlgn val="ctr"/>
        <c:lblOffset val="100"/>
        <c:noMultiLvlLbl val="0"/>
      </c:catAx>
      <c:valAx>
        <c:axId val="6957194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ru-RU"/>
          </a:p>
        </c:txPr>
        <c:crossAx val="695717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/>
            </a:pPr>
            <a:r>
              <a:rPr lang="en-US" sz="1050"/>
              <a:t>USD/KZT &amp;USD/RUB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6.346590038314176E-2"/>
          <c:y val="0.12121242824439808"/>
          <c:w val="0.88293390804597705"/>
          <c:h val="0.71807972035500223"/>
        </c:manualLayout>
      </c:layout>
      <c:lineChart>
        <c:grouping val="standard"/>
        <c:varyColors val="0"/>
        <c:ser>
          <c:idx val="1"/>
          <c:order val="1"/>
          <c:tx>
            <c:v>USD/RUB</c:v>
          </c:tx>
          <c:spPr>
            <a:ln w="25400"/>
          </c:spPr>
          <c:marker>
            <c:symbol val="none"/>
          </c:marker>
          <c:cat>
            <c:numRef>
              <c:f>'CHARTS-FIXED'!$E$7:$E$371</c:f>
              <c:numCache>
                <c:formatCode>m/d/yyyy</c:formatCode>
                <c:ptCount val="365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  <c:pt idx="7">
                  <c:v>45378</c:v>
                </c:pt>
                <c:pt idx="8">
                  <c:v>45377</c:v>
                </c:pt>
                <c:pt idx="9">
                  <c:v>45376</c:v>
                </c:pt>
                <c:pt idx="10">
                  <c:v>45375</c:v>
                </c:pt>
                <c:pt idx="11">
                  <c:v>45374</c:v>
                </c:pt>
                <c:pt idx="12">
                  <c:v>45373</c:v>
                </c:pt>
                <c:pt idx="13">
                  <c:v>45372</c:v>
                </c:pt>
                <c:pt idx="14">
                  <c:v>45371</c:v>
                </c:pt>
                <c:pt idx="15">
                  <c:v>45370</c:v>
                </c:pt>
                <c:pt idx="16">
                  <c:v>45369</c:v>
                </c:pt>
                <c:pt idx="17">
                  <c:v>45368</c:v>
                </c:pt>
                <c:pt idx="18">
                  <c:v>45367</c:v>
                </c:pt>
                <c:pt idx="19">
                  <c:v>45366</c:v>
                </c:pt>
                <c:pt idx="20">
                  <c:v>45365</c:v>
                </c:pt>
                <c:pt idx="21">
                  <c:v>45364</c:v>
                </c:pt>
                <c:pt idx="22">
                  <c:v>45363</c:v>
                </c:pt>
                <c:pt idx="23">
                  <c:v>45362</c:v>
                </c:pt>
                <c:pt idx="24">
                  <c:v>45361</c:v>
                </c:pt>
                <c:pt idx="25">
                  <c:v>45360</c:v>
                </c:pt>
                <c:pt idx="26">
                  <c:v>45359</c:v>
                </c:pt>
                <c:pt idx="27">
                  <c:v>45358</c:v>
                </c:pt>
                <c:pt idx="28">
                  <c:v>45357</c:v>
                </c:pt>
                <c:pt idx="29">
                  <c:v>45356</c:v>
                </c:pt>
                <c:pt idx="30">
                  <c:v>45355</c:v>
                </c:pt>
                <c:pt idx="31">
                  <c:v>45354</c:v>
                </c:pt>
                <c:pt idx="32">
                  <c:v>45353</c:v>
                </c:pt>
                <c:pt idx="33">
                  <c:v>45352</c:v>
                </c:pt>
                <c:pt idx="34">
                  <c:v>45351</c:v>
                </c:pt>
                <c:pt idx="35">
                  <c:v>45350</c:v>
                </c:pt>
                <c:pt idx="36">
                  <c:v>45349</c:v>
                </c:pt>
                <c:pt idx="37">
                  <c:v>45348</c:v>
                </c:pt>
                <c:pt idx="38">
                  <c:v>45347</c:v>
                </c:pt>
                <c:pt idx="39">
                  <c:v>45346</c:v>
                </c:pt>
                <c:pt idx="40">
                  <c:v>45345</c:v>
                </c:pt>
                <c:pt idx="41">
                  <c:v>45344</c:v>
                </c:pt>
                <c:pt idx="42">
                  <c:v>45343</c:v>
                </c:pt>
                <c:pt idx="43">
                  <c:v>45342</c:v>
                </c:pt>
                <c:pt idx="44">
                  <c:v>45341</c:v>
                </c:pt>
                <c:pt idx="45">
                  <c:v>45340</c:v>
                </c:pt>
                <c:pt idx="46">
                  <c:v>45339</c:v>
                </c:pt>
                <c:pt idx="47">
                  <c:v>45338</c:v>
                </c:pt>
                <c:pt idx="48">
                  <c:v>45337</c:v>
                </c:pt>
                <c:pt idx="49">
                  <c:v>45336</c:v>
                </c:pt>
                <c:pt idx="50">
                  <c:v>45335</c:v>
                </c:pt>
                <c:pt idx="51">
                  <c:v>45334</c:v>
                </c:pt>
                <c:pt idx="52">
                  <c:v>45333</c:v>
                </c:pt>
                <c:pt idx="53">
                  <c:v>45332</c:v>
                </c:pt>
                <c:pt idx="54">
                  <c:v>45331</c:v>
                </c:pt>
                <c:pt idx="55">
                  <c:v>45330</c:v>
                </c:pt>
                <c:pt idx="56">
                  <c:v>45329</c:v>
                </c:pt>
                <c:pt idx="57">
                  <c:v>45328</c:v>
                </c:pt>
                <c:pt idx="58">
                  <c:v>45327</c:v>
                </c:pt>
                <c:pt idx="59">
                  <c:v>45326</c:v>
                </c:pt>
                <c:pt idx="60">
                  <c:v>45325</c:v>
                </c:pt>
                <c:pt idx="61">
                  <c:v>45324</c:v>
                </c:pt>
                <c:pt idx="62">
                  <c:v>45323</c:v>
                </c:pt>
                <c:pt idx="63">
                  <c:v>45322</c:v>
                </c:pt>
                <c:pt idx="64">
                  <c:v>45321</c:v>
                </c:pt>
                <c:pt idx="65">
                  <c:v>45320</c:v>
                </c:pt>
                <c:pt idx="66">
                  <c:v>45319</c:v>
                </c:pt>
                <c:pt idx="67">
                  <c:v>45318</c:v>
                </c:pt>
                <c:pt idx="68">
                  <c:v>45317</c:v>
                </c:pt>
                <c:pt idx="69">
                  <c:v>45316</c:v>
                </c:pt>
                <c:pt idx="70">
                  <c:v>45315</c:v>
                </c:pt>
                <c:pt idx="71">
                  <c:v>45314</c:v>
                </c:pt>
                <c:pt idx="72">
                  <c:v>45313</c:v>
                </c:pt>
                <c:pt idx="73">
                  <c:v>45312</c:v>
                </c:pt>
                <c:pt idx="74">
                  <c:v>45311</c:v>
                </c:pt>
                <c:pt idx="75">
                  <c:v>45310</c:v>
                </c:pt>
                <c:pt idx="76">
                  <c:v>45309</c:v>
                </c:pt>
                <c:pt idx="77">
                  <c:v>45308</c:v>
                </c:pt>
                <c:pt idx="78">
                  <c:v>45307</c:v>
                </c:pt>
                <c:pt idx="79">
                  <c:v>45306</c:v>
                </c:pt>
                <c:pt idx="80">
                  <c:v>45305</c:v>
                </c:pt>
                <c:pt idx="81">
                  <c:v>45304</c:v>
                </c:pt>
                <c:pt idx="82">
                  <c:v>45303</c:v>
                </c:pt>
                <c:pt idx="83">
                  <c:v>45302</c:v>
                </c:pt>
                <c:pt idx="84">
                  <c:v>45301</c:v>
                </c:pt>
                <c:pt idx="85">
                  <c:v>45300</c:v>
                </c:pt>
                <c:pt idx="86">
                  <c:v>45299</c:v>
                </c:pt>
                <c:pt idx="87">
                  <c:v>45298</c:v>
                </c:pt>
                <c:pt idx="88">
                  <c:v>45297</c:v>
                </c:pt>
                <c:pt idx="89">
                  <c:v>45296</c:v>
                </c:pt>
                <c:pt idx="90">
                  <c:v>45295</c:v>
                </c:pt>
                <c:pt idx="91">
                  <c:v>45294</c:v>
                </c:pt>
                <c:pt idx="92">
                  <c:v>45293</c:v>
                </c:pt>
                <c:pt idx="93">
                  <c:v>45292</c:v>
                </c:pt>
                <c:pt idx="94">
                  <c:v>45291</c:v>
                </c:pt>
                <c:pt idx="95">
                  <c:v>45290</c:v>
                </c:pt>
                <c:pt idx="96">
                  <c:v>45289</c:v>
                </c:pt>
                <c:pt idx="97">
                  <c:v>45288</c:v>
                </c:pt>
                <c:pt idx="98">
                  <c:v>45287</c:v>
                </c:pt>
                <c:pt idx="99">
                  <c:v>45286</c:v>
                </c:pt>
                <c:pt idx="100">
                  <c:v>45285</c:v>
                </c:pt>
                <c:pt idx="101">
                  <c:v>45284</c:v>
                </c:pt>
                <c:pt idx="102">
                  <c:v>45283</c:v>
                </c:pt>
                <c:pt idx="103">
                  <c:v>45282</c:v>
                </c:pt>
                <c:pt idx="104">
                  <c:v>45281</c:v>
                </c:pt>
                <c:pt idx="105">
                  <c:v>45280</c:v>
                </c:pt>
                <c:pt idx="106">
                  <c:v>45279</c:v>
                </c:pt>
                <c:pt idx="107">
                  <c:v>45278</c:v>
                </c:pt>
                <c:pt idx="108">
                  <c:v>45277</c:v>
                </c:pt>
                <c:pt idx="109">
                  <c:v>45276</c:v>
                </c:pt>
                <c:pt idx="110">
                  <c:v>45275</c:v>
                </c:pt>
                <c:pt idx="111">
                  <c:v>45274</c:v>
                </c:pt>
                <c:pt idx="112">
                  <c:v>45273</c:v>
                </c:pt>
                <c:pt idx="113">
                  <c:v>45272</c:v>
                </c:pt>
                <c:pt idx="114">
                  <c:v>45271</c:v>
                </c:pt>
                <c:pt idx="115">
                  <c:v>45270</c:v>
                </c:pt>
                <c:pt idx="116">
                  <c:v>45269</c:v>
                </c:pt>
                <c:pt idx="117">
                  <c:v>45268</c:v>
                </c:pt>
                <c:pt idx="118">
                  <c:v>45267</c:v>
                </c:pt>
                <c:pt idx="119">
                  <c:v>45266</c:v>
                </c:pt>
                <c:pt idx="120">
                  <c:v>45265</c:v>
                </c:pt>
                <c:pt idx="121">
                  <c:v>45264</c:v>
                </c:pt>
                <c:pt idx="122">
                  <c:v>45263</c:v>
                </c:pt>
                <c:pt idx="123">
                  <c:v>45262</c:v>
                </c:pt>
                <c:pt idx="124">
                  <c:v>45261</c:v>
                </c:pt>
                <c:pt idx="125">
                  <c:v>45260</c:v>
                </c:pt>
                <c:pt idx="126">
                  <c:v>45259</c:v>
                </c:pt>
                <c:pt idx="127">
                  <c:v>45258</c:v>
                </c:pt>
                <c:pt idx="128">
                  <c:v>45257</c:v>
                </c:pt>
                <c:pt idx="129">
                  <c:v>45256</c:v>
                </c:pt>
                <c:pt idx="130">
                  <c:v>45255</c:v>
                </c:pt>
                <c:pt idx="131">
                  <c:v>45254</c:v>
                </c:pt>
                <c:pt idx="132">
                  <c:v>45253</c:v>
                </c:pt>
                <c:pt idx="133">
                  <c:v>45252</c:v>
                </c:pt>
                <c:pt idx="134">
                  <c:v>45251</c:v>
                </c:pt>
                <c:pt idx="135">
                  <c:v>45250</c:v>
                </c:pt>
                <c:pt idx="136">
                  <c:v>45249</c:v>
                </c:pt>
                <c:pt idx="137">
                  <c:v>45248</c:v>
                </c:pt>
                <c:pt idx="138">
                  <c:v>45247</c:v>
                </c:pt>
                <c:pt idx="139">
                  <c:v>45246</c:v>
                </c:pt>
                <c:pt idx="140">
                  <c:v>45245</c:v>
                </c:pt>
                <c:pt idx="141">
                  <c:v>45244</c:v>
                </c:pt>
                <c:pt idx="142">
                  <c:v>45243</c:v>
                </c:pt>
                <c:pt idx="143">
                  <c:v>45242</c:v>
                </c:pt>
                <c:pt idx="144">
                  <c:v>45241</c:v>
                </c:pt>
                <c:pt idx="145">
                  <c:v>45240</c:v>
                </c:pt>
                <c:pt idx="146">
                  <c:v>45239</c:v>
                </c:pt>
                <c:pt idx="147">
                  <c:v>45238</c:v>
                </c:pt>
                <c:pt idx="148">
                  <c:v>45237</c:v>
                </c:pt>
                <c:pt idx="149">
                  <c:v>45236</c:v>
                </c:pt>
                <c:pt idx="150">
                  <c:v>45235</c:v>
                </c:pt>
                <c:pt idx="151">
                  <c:v>45234</c:v>
                </c:pt>
                <c:pt idx="152">
                  <c:v>45233</c:v>
                </c:pt>
                <c:pt idx="153">
                  <c:v>45232</c:v>
                </c:pt>
                <c:pt idx="154">
                  <c:v>45231</c:v>
                </c:pt>
                <c:pt idx="155">
                  <c:v>45230</c:v>
                </c:pt>
                <c:pt idx="156">
                  <c:v>45229</c:v>
                </c:pt>
                <c:pt idx="157">
                  <c:v>45228</c:v>
                </c:pt>
                <c:pt idx="158">
                  <c:v>45227</c:v>
                </c:pt>
                <c:pt idx="159">
                  <c:v>45226</c:v>
                </c:pt>
                <c:pt idx="160">
                  <c:v>45225</c:v>
                </c:pt>
                <c:pt idx="161">
                  <c:v>45224</c:v>
                </c:pt>
                <c:pt idx="162">
                  <c:v>45223</c:v>
                </c:pt>
                <c:pt idx="163">
                  <c:v>45222</c:v>
                </c:pt>
                <c:pt idx="164">
                  <c:v>45221</c:v>
                </c:pt>
                <c:pt idx="165">
                  <c:v>45220</c:v>
                </c:pt>
                <c:pt idx="166">
                  <c:v>45219</c:v>
                </c:pt>
                <c:pt idx="167">
                  <c:v>45218</c:v>
                </c:pt>
                <c:pt idx="168">
                  <c:v>45217</c:v>
                </c:pt>
                <c:pt idx="169">
                  <c:v>45216</c:v>
                </c:pt>
                <c:pt idx="170">
                  <c:v>45215</c:v>
                </c:pt>
                <c:pt idx="171">
                  <c:v>45214</c:v>
                </c:pt>
                <c:pt idx="172">
                  <c:v>45213</c:v>
                </c:pt>
                <c:pt idx="173">
                  <c:v>45212</c:v>
                </c:pt>
                <c:pt idx="174">
                  <c:v>45211</c:v>
                </c:pt>
                <c:pt idx="175">
                  <c:v>45210</c:v>
                </c:pt>
                <c:pt idx="176">
                  <c:v>45209</c:v>
                </c:pt>
                <c:pt idx="177">
                  <c:v>45208</c:v>
                </c:pt>
                <c:pt idx="178">
                  <c:v>45207</c:v>
                </c:pt>
                <c:pt idx="179">
                  <c:v>45206</c:v>
                </c:pt>
                <c:pt idx="180">
                  <c:v>45205</c:v>
                </c:pt>
                <c:pt idx="181">
                  <c:v>45204</c:v>
                </c:pt>
                <c:pt idx="182">
                  <c:v>45203</c:v>
                </c:pt>
                <c:pt idx="183">
                  <c:v>45202</c:v>
                </c:pt>
                <c:pt idx="184">
                  <c:v>45201</c:v>
                </c:pt>
                <c:pt idx="185">
                  <c:v>45200</c:v>
                </c:pt>
                <c:pt idx="186">
                  <c:v>45199</c:v>
                </c:pt>
                <c:pt idx="187">
                  <c:v>45198</c:v>
                </c:pt>
                <c:pt idx="188">
                  <c:v>45197</c:v>
                </c:pt>
                <c:pt idx="189">
                  <c:v>45196</c:v>
                </c:pt>
                <c:pt idx="190">
                  <c:v>45195</c:v>
                </c:pt>
                <c:pt idx="191">
                  <c:v>45194</c:v>
                </c:pt>
                <c:pt idx="192">
                  <c:v>45193</c:v>
                </c:pt>
                <c:pt idx="193">
                  <c:v>45192</c:v>
                </c:pt>
                <c:pt idx="194">
                  <c:v>45191</c:v>
                </c:pt>
                <c:pt idx="195">
                  <c:v>45190</c:v>
                </c:pt>
                <c:pt idx="196">
                  <c:v>45189</c:v>
                </c:pt>
                <c:pt idx="197">
                  <c:v>45188</c:v>
                </c:pt>
                <c:pt idx="198">
                  <c:v>45187</c:v>
                </c:pt>
                <c:pt idx="199">
                  <c:v>45186</c:v>
                </c:pt>
                <c:pt idx="200">
                  <c:v>45185</c:v>
                </c:pt>
                <c:pt idx="201">
                  <c:v>45184</c:v>
                </c:pt>
                <c:pt idx="202">
                  <c:v>45183</c:v>
                </c:pt>
                <c:pt idx="203">
                  <c:v>45182</c:v>
                </c:pt>
                <c:pt idx="204">
                  <c:v>45181</c:v>
                </c:pt>
                <c:pt idx="205">
                  <c:v>45180</c:v>
                </c:pt>
                <c:pt idx="206">
                  <c:v>45179</c:v>
                </c:pt>
                <c:pt idx="207">
                  <c:v>45178</c:v>
                </c:pt>
                <c:pt idx="208">
                  <c:v>45177</c:v>
                </c:pt>
                <c:pt idx="209">
                  <c:v>45176</c:v>
                </c:pt>
                <c:pt idx="210">
                  <c:v>45175</c:v>
                </c:pt>
                <c:pt idx="211">
                  <c:v>45174</c:v>
                </c:pt>
                <c:pt idx="212">
                  <c:v>45173</c:v>
                </c:pt>
                <c:pt idx="213">
                  <c:v>45172</c:v>
                </c:pt>
                <c:pt idx="214">
                  <c:v>45171</c:v>
                </c:pt>
                <c:pt idx="215">
                  <c:v>45170</c:v>
                </c:pt>
                <c:pt idx="216">
                  <c:v>45169</c:v>
                </c:pt>
                <c:pt idx="217">
                  <c:v>45168</c:v>
                </c:pt>
                <c:pt idx="218">
                  <c:v>45167</c:v>
                </c:pt>
                <c:pt idx="219">
                  <c:v>45166</c:v>
                </c:pt>
                <c:pt idx="220">
                  <c:v>45165</c:v>
                </c:pt>
                <c:pt idx="221">
                  <c:v>45164</c:v>
                </c:pt>
                <c:pt idx="222">
                  <c:v>45163</c:v>
                </c:pt>
                <c:pt idx="223">
                  <c:v>45162</c:v>
                </c:pt>
                <c:pt idx="224">
                  <c:v>45161</c:v>
                </c:pt>
                <c:pt idx="225">
                  <c:v>45160</c:v>
                </c:pt>
                <c:pt idx="226">
                  <c:v>45159</c:v>
                </c:pt>
                <c:pt idx="227">
                  <c:v>45158</c:v>
                </c:pt>
                <c:pt idx="228">
                  <c:v>45157</c:v>
                </c:pt>
                <c:pt idx="229">
                  <c:v>45156</c:v>
                </c:pt>
                <c:pt idx="230">
                  <c:v>45155</c:v>
                </c:pt>
                <c:pt idx="231">
                  <c:v>45154</c:v>
                </c:pt>
                <c:pt idx="232">
                  <c:v>45153</c:v>
                </c:pt>
                <c:pt idx="233">
                  <c:v>45152</c:v>
                </c:pt>
                <c:pt idx="234">
                  <c:v>45151</c:v>
                </c:pt>
                <c:pt idx="235">
                  <c:v>45150</c:v>
                </c:pt>
                <c:pt idx="236">
                  <c:v>45149</c:v>
                </c:pt>
                <c:pt idx="237">
                  <c:v>45148</c:v>
                </c:pt>
                <c:pt idx="238">
                  <c:v>45147</c:v>
                </c:pt>
                <c:pt idx="239">
                  <c:v>45146</c:v>
                </c:pt>
                <c:pt idx="240">
                  <c:v>45145</c:v>
                </c:pt>
                <c:pt idx="241">
                  <c:v>45144</c:v>
                </c:pt>
                <c:pt idx="242">
                  <c:v>45143</c:v>
                </c:pt>
                <c:pt idx="243">
                  <c:v>45142</c:v>
                </c:pt>
                <c:pt idx="244">
                  <c:v>45141</c:v>
                </c:pt>
                <c:pt idx="245">
                  <c:v>45140</c:v>
                </c:pt>
                <c:pt idx="246">
                  <c:v>45139</c:v>
                </c:pt>
                <c:pt idx="247">
                  <c:v>45138</c:v>
                </c:pt>
                <c:pt idx="248">
                  <c:v>45137</c:v>
                </c:pt>
                <c:pt idx="249">
                  <c:v>45136</c:v>
                </c:pt>
                <c:pt idx="250">
                  <c:v>45135</c:v>
                </c:pt>
                <c:pt idx="251">
                  <c:v>45134</c:v>
                </c:pt>
                <c:pt idx="252">
                  <c:v>45133</c:v>
                </c:pt>
                <c:pt idx="253">
                  <c:v>45132</c:v>
                </c:pt>
                <c:pt idx="254">
                  <c:v>45131</c:v>
                </c:pt>
                <c:pt idx="255">
                  <c:v>45130</c:v>
                </c:pt>
                <c:pt idx="256">
                  <c:v>45129</c:v>
                </c:pt>
                <c:pt idx="257">
                  <c:v>45128</c:v>
                </c:pt>
                <c:pt idx="258">
                  <c:v>45127</c:v>
                </c:pt>
                <c:pt idx="259">
                  <c:v>45126</c:v>
                </c:pt>
                <c:pt idx="260">
                  <c:v>45125</c:v>
                </c:pt>
                <c:pt idx="261">
                  <c:v>45124</c:v>
                </c:pt>
                <c:pt idx="262">
                  <c:v>45123</c:v>
                </c:pt>
                <c:pt idx="263">
                  <c:v>45122</c:v>
                </c:pt>
                <c:pt idx="264">
                  <c:v>45121</c:v>
                </c:pt>
                <c:pt idx="265">
                  <c:v>45120</c:v>
                </c:pt>
                <c:pt idx="266">
                  <c:v>45119</c:v>
                </c:pt>
                <c:pt idx="267">
                  <c:v>45118</c:v>
                </c:pt>
                <c:pt idx="268">
                  <c:v>45117</c:v>
                </c:pt>
                <c:pt idx="269">
                  <c:v>45116</c:v>
                </c:pt>
                <c:pt idx="270">
                  <c:v>45115</c:v>
                </c:pt>
                <c:pt idx="271">
                  <c:v>45114</c:v>
                </c:pt>
                <c:pt idx="272">
                  <c:v>45113</c:v>
                </c:pt>
                <c:pt idx="273">
                  <c:v>45112</c:v>
                </c:pt>
                <c:pt idx="274">
                  <c:v>45111</c:v>
                </c:pt>
                <c:pt idx="275">
                  <c:v>45110</c:v>
                </c:pt>
                <c:pt idx="276">
                  <c:v>45109</c:v>
                </c:pt>
                <c:pt idx="277">
                  <c:v>45108</c:v>
                </c:pt>
                <c:pt idx="278">
                  <c:v>45107</c:v>
                </c:pt>
                <c:pt idx="279">
                  <c:v>45106</c:v>
                </c:pt>
                <c:pt idx="280">
                  <c:v>45105</c:v>
                </c:pt>
                <c:pt idx="281">
                  <c:v>45104</c:v>
                </c:pt>
                <c:pt idx="282">
                  <c:v>45103</c:v>
                </c:pt>
                <c:pt idx="283">
                  <c:v>45102</c:v>
                </c:pt>
                <c:pt idx="284">
                  <c:v>45101</c:v>
                </c:pt>
                <c:pt idx="285">
                  <c:v>45100</c:v>
                </c:pt>
                <c:pt idx="286">
                  <c:v>45099</c:v>
                </c:pt>
                <c:pt idx="287">
                  <c:v>45098</c:v>
                </c:pt>
                <c:pt idx="288">
                  <c:v>45097</c:v>
                </c:pt>
                <c:pt idx="289">
                  <c:v>45096</c:v>
                </c:pt>
                <c:pt idx="290">
                  <c:v>45095</c:v>
                </c:pt>
                <c:pt idx="291">
                  <c:v>45094</c:v>
                </c:pt>
                <c:pt idx="292">
                  <c:v>45093</c:v>
                </c:pt>
                <c:pt idx="293">
                  <c:v>45092</c:v>
                </c:pt>
                <c:pt idx="294">
                  <c:v>45091</c:v>
                </c:pt>
                <c:pt idx="295">
                  <c:v>45090</c:v>
                </c:pt>
                <c:pt idx="296">
                  <c:v>45089</c:v>
                </c:pt>
                <c:pt idx="297">
                  <c:v>45088</c:v>
                </c:pt>
                <c:pt idx="298">
                  <c:v>45087</c:v>
                </c:pt>
                <c:pt idx="299">
                  <c:v>45086</c:v>
                </c:pt>
                <c:pt idx="300">
                  <c:v>45085</c:v>
                </c:pt>
                <c:pt idx="301">
                  <c:v>45084</c:v>
                </c:pt>
                <c:pt idx="302">
                  <c:v>45083</c:v>
                </c:pt>
                <c:pt idx="303">
                  <c:v>45082</c:v>
                </c:pt>
                <c:pt idx="304">
                  <c:v>45081</c:v>
                </c:pt>
                <c:pt idx="305">
                  <c:v>45080</c:v>
                </c:pt>
                <c:pt idx="306">
                  <c:v>45079</c:v>
                </c:pt>
                <c:pt idx="307">
                  <c:v>45078</c:v>
                </c:pt>
                <c:pt idx="308">
                  <c:v>45077</c:v>
                </c:pt>
                <c:pt idx="309">
                  <c:v>45076</c:v>
                </c:pt>
                <c:pt idx="310">
                  <c:v>45075</c:v>
                </c:pt>
                <c:pt idx="311">
                  <c:v>45074</c:v>
                </c:pt>
                <c:pt idx="312">
                  <c:v>45073</c:v>
                </c:pt>
                <c:pt idx="313">
                  <c:v>45072</c:v>
                </c:pt>
                <c:pt idx="314">
                  <c:v>45071</c:v>
                </c:pt>
                <c:pt idx="315">
                  <c:v>45070</c:v>
                </c:pt>
                <c:pt idx="316">
                  <c:v>45069</c:v>
                </c:pt>
                <c:pt idx="317">
                  <c:v>45068</c:v>
                </c:pt>
                <c:pt idx="318">
                  <c:v>45067</c:v>
                </c:pt>
                <c:pt idx="319">
                  <c:v>45066</c:v>
                </c:pt>
                <c:pt idx="320">
                  <c:v>45065</c:v>
                </c:pt>
                <c:pt idx="321">
                  <c:v>45064</c:v>
                </c:pt>
                <c:pt idx="322">
                  <c:v>45063</c:v>
                </c:pt>
                <c:pt idx="323">
                  <c:v>45062</c:v>
                </c:pt>
                <c:pt idx="324">
                  <c:v>45061</c:v>
                </c:pt>
                <c:pt idx="325">
                  <c:v>45060</c:v>
                </c:pt>
                <c:pt idx="326">
                  <c:v>45059</c:v>
                </c:pt>
                <c:pt idx="327">
                  <c:v>45058</c:v>
                </c:pt>
                <c:pt idx="328">
                  <c:v>45057</c:v>
                </c:pt>
                <c:pt idx="329">
                  <c:v>45056</c:v>
                </c:pt>
                <c:pt idx="330">
                  <c:v>45055</c:v>
                </c:pt>
                <c:pt idx="331">
                  <c:v>45054</c:v>
                </c:pt>
                <c:pt idx="332">
                  <c:v>45053</c:v>
                </c:pt>
                <c:pt idx="333">
                  <c:v>45052</c:v>
                </c:pt>
                <c:pt idx="334">
                  <c:v>45051</c:v>
                </c:pt>
                <c:pt idx="335">
                  <c:v>45050</c:v>
                </c:pt>
                <c:pt idx="336">
                  <c:v>45049</c:v>
                </c:pt>
                <c:pt idx="337">
                  <c:v>45048</c:v>
                </c:pt>
                <c:pt idx="338">
                  <c:v>45047</c:v>
                </c:pt>
                <c:pt idx="339">
                  <c:v>45046</c:v>
                </c:pt>
                <c:pt idx="340">
                  <c:v>45045</c:v>
                </c:pt>
                <c:pt idx="341">
                  <c:v>45044</c:v>
                </c:pt>
                <c:pt idx="342">
                  <c:v>45043</c:v>
                </c:pt>
                <c:pt idx="343">
                  <c:v>45042</c:v>
                </c:pt>
                <c:pt idx="344">
                  <c:v>45041</c:v>
                </c:pt>
                <c:pt idx="345">
                  <c:v>45040</c:v>
                </c:pt>
                <c:pt idx="346">
                  <c:v>45039</c:v>
                </c:pt>
                <c:pt idx="347">
                  <c:v>45038</c:v>
                </c:pt>
                <c:pt idx="348">
                  <c:v>45037</c:v>
                </c:pt>
                <c:pt idx="349">
                  <c:v>45036</c:v>
                </c:pt>
                <c:pt idx="350">
                  <c:v>45035</c:v>
                </c:pt>
                <c:pt idx="351">
                  <c:v>45034</c:v>
                </c:pt>
                <c:pt idx="352">
                  <c:v>45033</c:v>
                </c:pt>
                <c:pt idx="353">
                  <c:v>45032</c:v>
                </c:pt>
                <c:pt idx="354">
                  <c:v>45031</c:v>
                </c:pt>
                <c:pt idx="355">
                  <c:v>45030</c:v>
                </c:pt>
                <c:pt idx="356">
                  <c:v>45029</c:v>
                </c:pt>
                <c:pt idx="357">
                  <c:v>45028</c:v>
                </c:pt>
                <c:pt idx="358">
                  <c:v>45027</c:v>
                </c:pt>
                <c:pt idx="359">
                  <c:v>45026</c:v>
                </c:pt>
                <c:pt idx="360">
                  <c:v>45025</c:v>
                </c:pt>
                <c:pt idx="361">
                  <c:v>45024</c:v>
                </c:pt>
                <c:pt idx="362">
                  <c:v>45023</c:v>
                </c:pt>
                <c:pt idx="363">
                  <c:v>45022</c:v>
                </c:pt>
                <c:pt idx="364">
                  <c:v>45021</c:v>
                </c:pt>
              </c:numCache>
            </c:numRef>
          </c:cat>
          <c:val>
            <c:numRef>
              <c:f>'CHARTS-FIXED'!$F$7:$F$371</c:f>
              <c:numCache>
                <c:formatCode>General</c:formatCode>
                <c:ptCount val="365"/>
                <c:pt idx="0">
                  <c:v>92.295500000000004</c:v>
                </c:pt>
                <c:pt idx="1">
                  <c:v>92.470500000000001</c:v>
                </c:pt>
                <c:pt idx="2">
                  <c:v>92.282499999999999</c:v>
                </c:pt>
                <c:pt idx="3">
                  <c:v>92.570499999999996</c:v>
                </c:pt>
                <c:pt idx="4">
                  <c:v>92.570499999999996</c:v>
                </c:pt>
                <c:pt idx="5">
                  <c:v>92.570499999999996</c:v>
                </c:pt>
                <c:pt idx="6">
                  <c:v>92.322999999999993</c:v>
                </c:pt>
                <c:pt idx="7">
                  <c:v>92.445499999999996</c:v>
                </c:pt>
                <c:pt idx="8">
                  <c:v>92.470500000000001</c:v>
                </c:pt>
                <c:pt idx="9">
                  <c:v>92.895499999999998</c:v>
                </c:pt>
                <c:pt idx="10">
                  <c:v>92.120500000000007</c:v>
                </c:pt>
                <c:pt idx="11">
                  <c:v>92.120500000000007</c:v>
                </c:pt>
                <c:pt idx="12">
                  <c:v>92.120500000000007</c:v>
                </c:pt>
                <c:pt idx="13">
                  <c:v>91.870500000000007</c:v>
                </c:pt>
                <c:pt idx="14">
                  <c:v>92.245500000000007</c:v>
                </c:pt>
                <c:pt idx="15">
                  <c:v>92.242999999999995</c:v>
                </c:pt>
                <c:pt idx="16">
                  <c:v>91.441999999999993</c:v>
                </c:pt>
                <c:pt idx="17">
                  <c:v>92.520499999999998</c:v>
                </c:pt>
                <c:pt idx="18">
                  <c:v>92.520499999999998</c:v>
                </c:pt>
                <c:pt idx="19">
                  <c:v>92.520499999999998</c:v>
                </c:pt>
                <c:pt idx="20">
                  <c:v>91.520499999999998</c:v>
                </c:pt>
                <c:pt idx="21">
                  <c:v>91.345500000000001</c:v>
                </c:pt>
                <c:pt idx="22">
                  <c:v>91.685500000000005</c:v>
                </c:pt>
                <c:pt idx="23">
                  <c:v>90.995500000000007</c:v>
                </c:pt>
                <c:pt idx="24">
                  <c:v>90.944900000000004</c:v>
                </c:pt>
                <c:pt idx="25">
                  <c:v>90.944900000000004</c:v>
                </c:pt>
                <c:pt idx="26">
                  <c:v>90.944900000000004</c:v>
                </c:pt>
                <c:pt idx="27">
                  <c:v>90.645499999999998</c:v>
                </c:pt>
                <c:pt idx="28">
                  <c:v>90.750500000000002</c:v>
                </c:pt>
                <c:pt idx="29">
                  <c:v>90.970500000000001</c:v>
                </c:pt>
                <c:pt idx="30">
                  <c:v>91.218000000000004</c:v>
                </c:pt>
                <c:pt idx="31">
                  <c:v>91.696700000000007</c:v>
                </c:pt>
                <c:pt idx="32">
                  <c:v>91.696700000000007</c:v>
                </c:pt>
                <c:pt idx="33">
                  <c:v>91.696700000000007</c:v>
                </c:pt>
                <c:pt idx="34">
                  <c:v>91.495500000000007</c:v>
                </c:pt>
                <c:pt idx="35">
                  <c:v>91.545500000000004</c:v>
                </c:pt>
                <c:pt idx="36">
                  <c:v>92.020499999999998</c:v>
                </c:pt>
                <c:pt idx="37">
                  <c:v>91.873999999999995</c:v>
                </c:pt>
                <c:pt idx="38">
                  <c:v>93.620500000000007</c:v>
                </c:pt>
                <c:pt idx="39">
                  <c:v>93.620500000000007</c:v>
                </c:pt>
                <c:pt idx="40">
                  <c:v>93.620500000000007</c:v>
                </c:pt>
                <c:pt idx="41">
                  <c:v>93.045500000000004</c:v>
                </c:pt>
                <c:pt idx="42">
                  <c:v>91.995500000000007</c:v>
                </c:pt>
                <c:pt idx="43">
                  <c:v>92.105999999999995</c:v>
                </c:pt>
                <c:pt idx="44">
                  <c:v>92.345500000000001</c:v>
                </c:pt>
                <c:pt idx="45">
                  <c:v>91.995500000000007</c:v>
                </c:pt>
                <c:pt idx="46">
                  <c:v>91.995500000000007</c:v>
                </c:pt>
                <c:pt idx="47">
                  <c:v>91.995500000000007</c:v>
                </c:pt>
                <c:pt idx="48">
                  <c:v>92.270499999999998</c:v>
                </c:pt>
                <c:pt idx="49">
                  <c:v>91.645499999999998</c:v>
                </c:pt>
                <c:pt idx="50">
                  <c:v>91.495500000000007</c:v>
                </c:pt>
                <c:pt idx="51">
                  <c:v>91.220500000000001</c:v>
                </c:pt>
                <c:pt idx="52">
                  <c:v>90.995500000000007</c:v>
                </c:pt>
                <c:pt idx="53">
                  <c:v>90.995500000000007</c:v>
                </c:pt>
                <c:pt idx="54">
                  <c:v>90.995500000000007</c:v>
                </c:pt>
                <c:pt idx="55">
                  <c:v>91.170500000000004</c:v>
                </c:pt>
                <c:pt idx="56">
                  <c:v>91.595500000000001</c:v>
                </c:pt>
                <c:pt idx="57">
                  <c:v>90.515000000000001</c:v>
                </c:pt>
                <c:pt idx="58">
                  <c:v>90.545500000000004</c:v>
                </c:pt>
                <c:pt idx="59">
                  <c:v>90.995500000000007</c:v>
                </c:pt>
                <c:pt idx="60">
                  <c:v>90.995500000000007</c:v>
                </c:pt>
                <c:pt idx="61">
                  <c:v>90.995500000000007</c:v>
                </c:pt>
                <c:pt idx="62">
                  <c:v>90.415499999999994</c:v>
                </c:pt>
                <c:pt idx="63">
                  <c:v>89.945499999999996</c:v>
                </c:pt>
                <c:pt idx="64">
                  <c:v>89.570499999999996</c:v>
                </c:pt>
                <c:pt idx="65">
                  <c:v>89.270499999999998</c:v>
                </c:pt>
                <c:pt idx="66">
                  <c:v>89.745500000000007</c:v>
                </c:pt>
                <c:pt idx="67">
                  <c:v>89.745500000000007</c:v>
                </c:pt>
                <c:pt idx="68">
                  <c:v>89.745500000000007</c:v>
                </c:pt>
                <c:pt idx="69">
                  <c:v>89.020499999999998</c:v>
                </c:pt>
                <c:pt idx="70">
                  <c:v>88.745500000000007</c:v>
                </c:pt>
                <c:pt idx="71">
                  <c:v>88.869200000000006</c:v>
                </c:pt>
                <c:pt idx="72">
                  <c:v>87.995500000000007</c:v>
                </c:pt>
                <c:pt idx="73">
                  <c:v>88.170500000000004</c:v>
                </c:pt>
                <c:pt idx="74">
                  <c:v>88.170500000000004</c:v>
                </c:pt>
                <c:pt idx="75">
                  <c:v>88.170500000000004</c:v>
                </c:pt>
                <c:pt idx="76">
                  <c:v>89.420500000000004</c:v>
                </c:pt>
                <c:pt idx="77">
                  <c:v>88.620500000000007</c:v>
                </c:pt>
                <c:pt idx="78">
                  <c:v>88.095500000000001</c:v>
                </c:pt>
                <c:pt idx="79">
                  <c:v>87.720500000000001</c:v>
                </c:pt>
                <c:pt idx="80">
                  <c:v>87.956000000000003</c:v>
                </c:pt>
                <c:pt idx="81">
                  <c:v>87.956000000000003</c:v>
                </c:pt>
                <c:pt idx="82">
                  <c:v>87.956000000000003</c:v>
                </c:pt>
                <c:pt idx="83">
                  <c:v>88.495500000000007</c:v>
                </c:pt>
                <c:pt idx="84">
                  <c:v>89.378</c:v>
                </c:pt>
                <c:pt idx="85">
                  <c:v>89.632999999999996</c:v>
                </c:pt>
                <c:pt idx="86">
                  <c:v>90.897999999999996</c:v>
                </c:pt>
                <c:pt idx="87">
                  <c:v>90.920500000000004</c:v>
                </c:pt>
                <c:pt idx="88">
                  <c:v>90.920500000000004</c:v>
                </c:pt>
                <c:pt idx="89">
                  <c:v>90.920500000000004</c:v>
                </c:pt>
                <c:pt idx="90">
                  <c:v>91.345500000000001</c:v>
                </c:pt>
                <c:pt idx="91">
                  <c:v>91.995500000000007</c:v>
                </c:pt>
                <c:pt idx="92">
                  <c:v>90.420500000000004</c:v>
                </c:pt>
                <c:pt idx="93">
                  <c:v>89.245500000000007</c:v>
                </c:pt>
                <c:pt idx="94">
                  <c:v>89.245500000000007</c:v>
                </c:pt>
                <c:pt idx="95">
                  <c:v>89.245500000000007</c:v>
                </c:pt>
                <c:pt idx="96">
                  <c:v>89.245500000000007</c:v>
                </c:pt>
                <c:pt idx="97">
                  <c:v>88.495500000000007</c:v>
                </c:pt>
                <c:pt idx="98">
                  <c:v>91.620500000000007</c:v>
                </c:pt>
                <c:pt idx="99">
                  <c:v>91.627499999999998</c:v>
                </c:pt>
                <c:pt idx="100">
                  <c:v>91.982500000000002</c:v>
                </c:pt>
                <c:pt idx="101">
                  <c:v>92.120500000000007</c:v>
                </c:pt>
                <c:pt idx="102">
                  <c:v>92.120500000000007</c:v>
                </c:pt>
                <c:pt idx="103">
                  <c:v>92.120500000000007</c:v>
                </c:pt>
                <c:pt idx="104">
                  <c:v>92.870500000000007</c:v>
                </c:pt>
                <c:pt idx="105">
                  <c:v>89.647999999999996</c:v>
                </c:pt>
                <c:pt idx="106">
                  <c:v>90.470500000000001</c:v>
                </c:pt>
                <c:pt idx="107">
                  <c:v>90.520499999999998</c:v>
                </c:pt>
                <c:pt idx="108">
                  <c:v>90.645499999999998</c:v>
                </c:pt>
                <c:pt idx="109">
                  <c:v>90.645499999999998</c:v>
                </c:pt>
                <c:pt idx="110">
                  <c:v>90.645499999999998</c:v>
                </c:pt>
                <c:pt idx="111">
                  <c:v>89.520499999999998</c:v>
                </c:pt>
                <c:pt idx="112">
                  <c:v>89.345500000000001</c:v>
                </c:pt>
                <c:pt idx="113">
                  <c:v>90.250500000000002</c:v>
                </c:pt>
                <c:pt idx="114">
                  <c:v>90.528000000000006</c:v>
                </c:pt>
                <c:pt idx="115">
                  <c:v>92.145499999999998</c:v>
                </c:pt>
                <c:pt idx="116">
                  <c:v>92.145499999999998</c:v>
                </c:pt>
                <c:pt idx="117">
                  <c:v>92.145499999999998</c:v>
                </c:pt>
                <c:pt idx="118">
                  <c:v>92.420500000000004</c:v>
                </c:pt>
                <c:pt idx="119">
                  <c:v>92.65</c:v>
                </c:pt>
                <c:pt idx="120">
                  <c:v>90.202500000000001</c:v>
                </c:pt>
                <c:pt idx="121">
                  <c:v>91.495500000000007</c:v>
                </c:pt>
                <c:pt idx="122">
                  <c:v>91.220500000000001</c:v>
                </c:pt>
                <c:pt idx="123">
                  <c:v>91.220500000000001</c:v>
                </c:pt>
                <c:pt idx="124">
                  <c:v>91.220500000000001</c:v>
                </c:pt>
                <c:pt idx="125">
                  <c:v>89.970500000000001</c:v>
                </c:pt>
                <c:pt idx="126">
                  <c:v>88.695499999999996</c:v>
                </c:pt>
                <c:pt idx="127">
                  <c:v>88.870500000000007</c:v>
                </c:pt>
                <c:pt idx="128">
                  <c:v>89.070499999999996</c:v>
                </c:pt>
                <c:pt idx="129">
                  <c:v>89.295500000000004</c:v>
                </c:pt>
                <c:pt idx="130">
                  <c:v>89.295500000000004</c:v>
                </c:pt>
                <c:pt idx="131">
                  <c:v>89.295500000000004</c:v>
                </c:pt>
                <c:pt idx="132">
                  <c:v>88.570499999999996</c:v>
                </c:pt>
                <c:pt idx="133">
                  <c:v>88.395499999999998</c:v>
                </c:pt>
                <c:pt idx="134">
                  <c:v>88.240499999999997</c:v>
                </c:pt>
                <c:pt idx="135">
                  <c:v>88.545500000000004</c:v>
                </c:pt>
                <c:pt idx="136">
                  <c:v>89.722999999999999</c:v>
                </c:pt>
                <c:pt idx="137">
                  <c:v>89.722999999999999</c:v>
                </c:pt>
                <c:pt idx="138">
                  <c:v>89.722999999999999</c:v>
                </c:pt>
                <c:pt idx="139">
                  <c:v>89.345500000000001</c:v>
                </c:pt>
                <c:pt idx="140">
                  <c:v>89.445499999999996</c:v>
                </c:pt>
                <c:pt idx="141">
                  <c:v>90.520499999999998</c:v>
                </c:pt>
                <c:pt idx="142">
                  <c:v>91.910499999999999</c:v>
                </c:pt>
                <c:pt idx="143">
                  <c:v>92.270499999999998</c:v>
                </c:pt>
                <c:pt idx="144">
                  <c:v>92.270499999999998</c:v>
                </c:pt>
                <c:pt idx="145">
                  <c:v>92.270499999999998</c:v>
                </c:pt>
                <c:pt idx="146">
                  <c:v>91.670500000000004</c:v>
                </c:pt>
                <c:pt idx="147">
                  <c:v>91.845500000000001</c:v>
                </c:pt>
                <c:pt idx="148">
                  <c:v>92.095500000000001</c:v>
                </c:pt>
                <c:pt idx="149">
                  <c:v>92.645499999999998</c:v>
                </c:pt>
                <c:pt idx="150">
                  <c:v>92.845500000000001</c:v>
                </c:pt>
                <c:pt idx="151">
                  <c:v>92.845500000000001</c:v>
                </c:pt>
                <c:pt idx="152">
                  <c:v>92.845500000000001</c:v>
                </c:pt>
                <c:pt idx="153">
                  <c:v>93.270499999999998</c:v>
                </c:pt>
                <c:pt idx="154">
                  <c:v>92.595500000000001</c:v>
                </c:pt>
                <c:pt idx="155">
                  <c:v>93.595500000000001</c:v>
                </c:pt>
                <c:pt idx="156">
                  <c:v>92.545500000000004</c:v>
                </c:pt>
                <c:pt idx="157">
                  <c:v>94.195499999999996</c:v>
                </c:pt>
                <c:pt idx="158">
                  <c:v>94.195499999999996</c:v>
                </c:pt>
                <c:pt idx="159">
                  <c:v>94.195499999999996</c:v>
                </c:pt>
                <c:pt idx="160">
                  <c:v>93.645499999999998</c:v>
                </c:pt>
                <c:pt idx="161">
                  <c:v>93.995500000000007</c:v>
                </c:pt>
                <c:pt idx="162">
                  <c:v>93.470500000000001</c:v>
                </c:pt>
                <c:pt idx="163">
                  <c:v>94.495500000000007</c:v>
                </c:pt>
                <c:pt idx="164">
                  <c:v>95.445499999999996</c:v>
                </c:pt>
                <c:pt idx="165">
                  <c:v>95.445499999999996</c:v>
                </c:pt>
                <c:pt idx="166">
                  <c:v>95.445499999999996</c:v>
                </c:pt>
                <c:pt idx="167">
                  <c:v>96.17</c:v>
                </c:pt>
                <c:pt idx="168">
                  <c:v>98.105500000000006</c:v>
                </c:pt>
                <c:pt idx="169">
                  <c:v>98.020499999999998</c:v>
                </c:pt>
                <c:pt idx="170">
                  <c:v>97.420500000000004</c:v>
                </c:pt>
                <c:pt idx="171">
                  <c:v>97.695499999999996</c:v>
                </c:pt>
                <c:pt idx="172">
                  <c:v>97.695499999999996</c:v>
                </c:pt>
                <c:pt idx="173">
                  <c:v>97.695499999999996</c:v>
                </c:pt>
                <c:pt idx="174">
                  <c:v>97.720500000000001</c:v>
                </c:pt>
                <c:pt idx="175">
                  <c:v>99.5</c:v>
                </c:pt>
                <c:pt idx="176">
                  <c:v>100.2955</c:v>
                </c:pt>
                <c:pt idx="177">
                  <c:v>98.5</c:v>
                </c:pt>
                <c:pt idx="178">
                  <c:v>100.99550000000001</c:v>
                </c:pt>
                <c:pt idx="179">
                  <c:v>100.99550000000001</c:v>
                </c:pt>
                <c:pt idx="180">
                  <c:v>100.99550000000001</c:v>
                </c:pt>
                <c:pt idx="181">
                  <c:v>99.125</c:v>
                </c:pt>
                <c:pt idx="182">
                  <c:v>98.8</c:v>
                </c:pt>
                <c:pt idx="183">
                  <c:v>99.1</c:v>
                </c:pt>
                <c:pt idx="184">
                  <c:v>97.8</c:v>
                </c:pt>
                <c:pt idx="185">
                  <c:v>97</c:v>
                </c:pt>
                <c:pt idx="186">
                  <c:v>97</c:v>
                </c:pt>
                <c:pt idx="187">
                  <c:v>97</c:v>
                </c:pt>
                <c:pt idx="188">
                  <c:v>96.245500000000007</c:v>
                </c:pt>
                <c:pt idx="189">
                  <c:v>96.075000000000003</c:v>
                </c:pt>
                <c:pt idx="190">
                  <c:v>96.595500000000001</c:v>
                </c:pt>
                <c:pt idx="191">
                  <c:v>94.905000000000001</c:v>
                </c:pt>
                <c:pt idx="192">
                  <c:v>95.3</c:v>
                </c:pt>
                <c:pt idx="193">
                  <c:v>95.3</c:v>
                </c:pt>
                <c:pt idx="194">
                  <c:v>95.3</c:v>
                </c:pt>
                <c:pt idx="195">
                  <c:v>94.2</c:v>
                </c:pt>
                <c:pt idx="196">
                  <c:v>96.020499999999998</c:v>
                </c:pt>
                <c:pt idx="197">
                  <c:v>95</c:v>
                </c:pt>
                <c:pt idx="198">
                  <c:v>95.945499999999996</c:v>
                </c:pt>
                <c:pt idx="199">
                  <c:v>95.8</c:v>
                </c:pt>
                <c:pt idx="200">
                  <c:v>95.8</c:v>
                </c:pt>
                <c:pt idx="201">
                  <c:v>95.8</c:v>
                </c:pt>
                <c:pt idx="202">
                  <c:v>95.25</c:v>
                </c:pt>
                <c:pt idx="203">
                  <c:v>96.195499999999996</c:v>
                </c:pt>
                <c:pt idx="204">
                  <c:v>95.995500000000007</c:v>
                </c:pt>
                <c:pt idx="205">
                  <c:v>94.05</c:v>
                </c:pt>
                <c:pt idx="206">
                  <c:v>96.75</c:v>
                </c:pt>
                <c:pt idx="207">
                  <c:v>96.75</c:v>
                </c:pt>
                <c:pt idx="208">
                  <c:v>96.75</c:v>
                </c:pt>
                <c:pt idx="209">
                  <c:v>97.5</c:v>
                </c:pt>
                <c:pt idx="210">
                  <c:v>97.4</c:v>
                </c:pt>
                <c:pt idx="211">
                  <c:v>96.935000000000002</c:v>
                </c:pt>
                <c:pt idx="212">
                  <c:v>96.870500000000007</c:v>
                </c:pt>
                <c:pt idx="213">
                  <c:v>96.400499999999994</c:v>
                </c:pt>
                <c:pt idx="214">
                  <c:v>96.400499999999994</c:v>
                </c:pt>
                <c:pt idx="215">
                  <c:v>96.400499999999994</c:v>
                </c:pt>
                <c:pt idx="216">
                  <c:v>94.875</c:v>
                </c:pt>
                <c:pt idx="217">
                  <c:v>96.145499999999998</c:v>
                </c:pt>
                <c:pt idx="218">
                  <c:v>95.420500000000004</c:v>
                </c:pt>
                <c:pt idx="219">
                  <c:v>94.495500000000007</c:v>
                </c:pt>
                <c:pt idx="220">
                  <c:v>94.995500000000007</c:v>
                </c:pt>
                <c:pt idx="221">
                  <c:v>94.995500000000007</c:v>
                </c:pt>
                <c:pt idx="222">
                  <c:v>94.995500000000007</c:v>
                </c:pt>
                <c:pt idx="223">
                  <c:v>93.5</c:v>
                </c:pt>
                <c:pt idx="224">
                  <c:v>93.995500000000007</c:v>
                </c:pt>
                <c:pt idx="225">
                  <c:v>93.5</c:v>
                </c:pt>
                <c:pt idx="226">
                  <c:v>93.495500000000007</c:v>
                </c:pt>
                <c:pt idx="227">
                  <c:v>94.2</c:v>
                </c:pt>
                <c:pt idx="228">
                  <c:v>94.2</c:v>
                </c:pt>
                <c:pt idx="229">
                  <c:v>94.2</c:v>
                </c:pt>
                <c:pt idx="230">
                  <c:v>93</c:v>
                </c:pt>
                <c:pt idx="231">
                  <c:v>96.35</c:v>
                </c:pt>
                <c:pt idx="232">
                  <c:v>98</c:v>
                </c:pt>
                <c:pt idx="233">
                  <c:v>98.495500000000007</c:v>
                </c:pt>
                <c:pt idx="234">
                  <c:v>98.995000000000005</c:v>
                </c:pt>
                <c:pt idx="235">
                  <c:v>98.995000000000005</c:v>
                </c:pt>
                <c:pt idx="236">
                  <c:v>98.995000000000005</c:v>
                </c:pt>
                <c:pt idx="237">
                  <c:v>96.33</c:v>
                </c:pt>
                <c:pt idx="238">
                  <c:v>96.870500000000007</c:v>
                </c:pt>
                <c:pt idx="239">
                  <c:v>96.204999999999998</c:v>
                </c:pt>
                <c:pt idx="240">
                  <c:v>94.625</c:v>
                </c:pt>
                <c:pt idx="241">
                  <c:v>94.875</c:v>
                </c:pt>
                <c:pt idx="242">
                  <c:v>94.875</c:v>
                </c:pt>
                <c:pt idx="243">
                  <c:v>94.875</c:v>
                </c:pt>
                <c:pt idx="244">
                  <c:v>93.5</c:v>
                </c:pt>
                <c:pt idx="245">
                  <c:v>93.31</c:v>
                </c:pt>
                <c:pt idx="246">
                  <c:v>92.395499999999998</c:v>
                </c:pt>
                <c:pt idx="247">
                  <c:v>91.745500000000007</c:v>
                </c:pt>
                <c:pt idx="248">
                  <c:v>91.06</c:v>
                </c:pt>
                <c:pt idx="249">
                  <c:v>91.06</c:v>
                </c:pt>
                <c:pt idx="250">
                  <c:v>91.06</c:v>
                </c:pt>
                <c:pt idx="251">
                  <c:v>90.695499999999996</c:v>
                </c:pt>
                <c:pt idx="252">
                  <c:v>89.995500000000007</c:v>
                </c:pt>
                <c:pt idx="253">
                  <c:v>89.25</c:v>
                </c:pt>
                <c:pt idx="254">
                  <c:v>90.445499999999996</c:v>
                </c:pt>
                <c:pt idx="255">
                  <c:v>89.5</c:v>
                </c:pt>
                <c:pt idx="256">
                  <c:v>89.5</c:v>
                </c:pt>
                <c:pt idx="257">
                  <c:v>89.5</c:v>
                </c:pt>
                <c:pt idx="258">
                  <c:v>89.4</c:v>
                </c:pt>
                <c:pt idx="259">
                  <c:v>91.720500000000001</c:v>
                </c:pt>
                <c:pt idx="260">
                  <c:v>90.745500000000007</c:v>
                </c:pt>
                <c:pt idx="261">
                  <c:v>89.35</c:v>
                </c:pt>
                <c:pt idx="262">
                  <c:v>90.245500000000007</c:v>
                </c:pt>
                <c:pt idx="263">
                  <c:v>90.245500000000007</c:v>
                </c:pt>
                <c:pt idx="264">
                  <c:v>90.245500000000007</c:v>
                </c:pt>
                <c:pt idx="265">
                  <c:v>90.120500000000007</c:v>
                </c:pt>
                <c:pt idx="266">
                  <c:v>90.495500000000007</c:v>
                </c:pt>
                <c:pt idx="267">
                  <c:v>89.5</c:v>
                </c:pt>
                <c:pt idx="268">
                  <c:v>90.1</c:v>
                </c:pt>
                <c:pt idx="269">
                  <c:v>91.255499999999998</c:v>
                </c:pt>
                <c:pt idx="270">
                  <c:v>91.255499999999998</c:v>
                </c:pt>
                <c:pt idx="271">
                  <c:v>91.255499999999998</c:v>
                </c:pt>
                <c:pt idx="272">
                  <c:v>91.245500000000007</c:v>
                </c:pt>
                <c:pt idx="273">
                  <c:v>89.8</c:v>
                </c:pt>
                <c:pt idx="274">
                  <c:v>90.995500000000007</c:v>
                </c:pt>
                <c:pt idx="275">
                  <c:v>89.495500000000007</c:v>
                </c:pt>
                <c:pt idx="276">
                  <c:v>86.95</c:v>
                </c:pt>
                <c:pt idx="277">
                  <c:v>86.95</c:v>
                </c:pt>
                <c:pt idx="278">
                  <c:v>86.95</c:v>
                </c:pt>
                <c:pt idx="279">
                  <c:v>86.855500000000006</c:v>
                </c:pt>
                <c:pt idx="280">
                  <c:v>85.995500000000007</c:v>
                </c:pt>
                <c:pt idx="281">
                  <c:v>85.470500000000001</c:v>
                </c:pt>
                <c:pt idx="282">
                  <c:v>84.4</c:v>
                </c:pt>
                <c:pt idx="283">
                  <c:v>83.645499999999998</c:v>
                </c:pt>
                <c:pt idx="284">
                  <c:v>83.645499999999998</c:v>
                </c:pt>
                <c:pt idx="285">
                  <c:v>83.645499999999998</c:v>
                </c:pt>
                <c:pt idx="286">
                  <c:v>82.707499999999996</c:v>
                </c:pt>
                <c:pt idx="287">
                  <c:v>82.65</c:v>
                </c:pt>
                <c:pt idx="288">
                  <c:v>82.85</c:v>
                </c:pt>
                <c:pt idx="289">
                  <c:v>83.845500000000001</c:v>
                </c:pt>
                <c:pt idx="290">
                  <c:v>82.5</c:v>
                </c:pt>
                <c:pt idx="291">
                  <c:v>82.5</c:v>
                </c:pt>
                <c:pt idx="292">
                  <c:v>82.5</c:v>
                </c:pt>
                <c:pt idx="293">
                  <c:v>83.470500000000001</c:v>
                </c:pt>
                <c:pt idx="294">
                  <c:v>83.995500000000007</c:v>
                </c:pt>
                <c:pt idx="295">
                  <c:v>83.945499999999996</c:v>
                </c:pt>
                <c:pt idx="296">
                  <c:v>83.870500000000007</c:v>
                </c:pt>
                <c:pt idx="297">
                  <c:v>82.720500000000001</c:v>
                </c:pt>
                <c:pt idx="298">
                  <c:v>82.720500000000001</c:v>
                </c:pt>
                <c:pt idx="299">
                  <c:v>82.720500000000001</c:v>
                </c:pt>
                <c:pt idx="300">
                  <c:v>82</c:v>
                </c:pt>
                <c:pt idx="301">
                  <c:v>80.55</c:v>
                </c:pt>
                <c:pt idx="302">
                  <c:v>80.349999999999994</c:v>
                </c:pt>
                <c:pt idx="303">
                  <c:v>79.599999999999994</c:v>
                </c:pt>
                <c:pt idx="304">
                  <c:v>80.795500000000004</c:v>
                </c:pt>
                <c:pt idx="305">
                  <c:v>80.795500000000004</c:v>
                </c:pt>
                <c:pt idx="306">
                  <c:v>80.795500000000004</c:v>
                </c:pt>
                <c:pt idx="307">
                  <c:v>80.995500000000007</c:v>
                </c:pt>
                <c:pt idx="308">
                  <c:v>81.545500000000004</c:v>
                </c:pt>
                <c:pt idx="309">
                  <c:v>78.015000000000001</c:v>
                </c:pt>
                <c:pt idx="310">
                  <c:v>79.25</c:v>
                </c:pt>
                <c:pt idx="311">
                  <c:v>78.995500000000007</c:v>
                </c:pt>
                <c:pt idx="312">
                  <c:v>78.995500000000007</c:v>
                </c:pt>
                <c:pt idx="313">
                  <c:v>78.995500000000007</c:v>
                </c:pt>
                <c:pt idx="314">
                  <c:v>80.020499999999998</c:v>
                </c:pt>
                <c:pt idx="315">
                  <c:v>79.209999999999994</c:v>
                </c:pt>
                <c:pt idx="316">
                  <c:v>80.150000000000006</c:v>
                </c:pt>
                <c:pt idx="317">
                  <c:v>80.495500000000007</c:v>
                </c:pt>
                <c:pt idx="318">
                  <c:v>79.099999999999994</c:v>
                </c:pt>
                <c:pt idx="319">
                  <c:v>79.099999999999994</c:v>
                </c:pt>
                <c:pt idx="320">
                  <c:v>79.099999999999994</c:v>
                </c:pt>
                <c:pt idx="321">
                  <c:v>80.395499999999998</c:v>
                </c:pt>
                <c:pt idx="322">
                  <c:v>80.295500000000004</c:v>
                </c:pt>
                <c:pt idx="323">
                  <c:v>79.489999999999995</c:v>
                </c:pt>
                <c:pt idx="324">
                  <c:v>79.770499999999998</c:v>
                </c:pt>
                <c:pt idx="325">
                  <c:v>76.36</c:v>
                </c:pt>
                <c:pt idx="326">
                  <c:v>76.36</c:v>
                </c:pt>
                <c:pt idx="327">
                  <c:v>76.36</c:v>
                </c:pt>
                <c:pt idx="328">
                  <c:v>76.995500000000007</c:v>
                </c:pt>
                <c:pt idx="329">
                  <c:v>76.099999999999994</c:v>
                </c:pt>
                <c:pt idx="330">
                  <c:v>77.692999999999998</c:v>
                </c:pt>
                <c:pt idx="331">
                  <c:v>77.720500000000001</c:v>
                </c:pt>
                <c:pt idx="332">
                  <c:v>77.805499999999995</c:v>
                </c:pt>
                <c:pt idx="333">
                  <c:v>77.805499999999995</c:v>
                </c:pt>
                <c:pt idx="334">
                  <c:v>77.805499999999995</c:v>
                </c:pt>
                <c:pt idx="335">
                  <c:v>78.495500000000007</c:v>
                </c:pt>
                <c:pt idx="336">
                  <c:v>78.5</c:v>
                </c:pt>
                <c:pt idx="337">
                  <c:v>80.105500000000006</c:v>
                </c:pt>
                <c:pt idx="338">
                  <c:v>79.7</c:v>
                </c:pt>
                <c:pt idx="339">
                  <c:v>79.45</c:v>
                </c:pt>
                <c:pt idx="340">
                  <c:v>79.45</c:v>
                </c:pt>
                <c:pt idx="341">
                  <c:v>79.45</c:v>
                </c:pt>
                <c:pt idx="342">
                  <c:v>81.595500000000001</c:v>
                </c:pt>
                <c:pt idx="343">
                  <c:v>82.120500000000007</c:v>
                </c:pt>
                <c:pt idx="344">
                  <c:v>80.7</c:v>
                </c:pt>
                <c:pt idx="345">
                  <c:v>80.495000000000005</c:v>
                </c:pt>
                <c:pt idx="346">
                  <c:v>80.45</c:v>
                </c:pt>
                <c:pt idx="347">
                  <c:v>80.45</c:v>
                </c:pt>
                <c:pt idx="348">
                  <c:v>80.45</c:v>
                </c:pt>
                <c:pt idx="349">
                  <c:v>80.8</c:v>
                </c:pt>
                <c:pt idx="350">
                  <c:v>81.695499999999996</c:v>
                </c:pt>
                <c:pt idx="351">
                  <c:v>81.825500000000005</c:v>
                </c:pt>
                <c:pt idx="352">
                  <c:v>81.893000000000001</c:v>
                </c:pt>
                <c:pt idx="353">
                  <c:v>80.55</c:v>
                </c:pt>
                <c:pt idx="354">
                  <c:v>80.55</c:v>
                </c:pt>
                <c:pt idx="355">
                  <c:v>80.55</c:v>
                </c:pt>
                <c:pt idx="356">
                  <c:v>81.695499999999996</c:v>
                </c:pt>
                <c:pt idx="357">
                  <c:v>81.22</c:v>
                </c:pt>
                <c:pt idx="358">
                  <c:v>81.095500000000001</c:v>
                </c:pt>
                <c:pt idx="359">
                  <c:v>81.650000000000006</c:v>
                </c:pt>
                <c:pt idx="360">
                  <c:v>80.099999999999994</c:v>
                </c:pt>
                <c:pt idx="361">
                  <c:v>80.099999999999994</c:v>
                </c:pt>
                <c:pt idx="362">
                  <c:v>80.099999999999994</c:v>
                </c:pt>
                <c:pt idx="363">
                  <c:v>80.2</c:v>
                </c:pt>
                <c:pt idx="364">
                  <c:v>80.195499999999996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E0-4CE0-97C6-601C0F6A7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68704"/>
        <c:axId val="517770240"/>
      </c:lineChart>
      <c:lineChart>
        <c:grouping val="standard"/>
        <c:varyColors val="0"/>
        <c:ser>
          <c:idx val="0"/>
          <c:order val="0"/>
          <c:tx>
            <c:v>USD/KZT</c:v>
          </c:tx>
          <c:spPr>
            <a:ln w="25400"/>
          </c:spPr>
          <c:marker>
            <c:symbol val="none"/>
          </c:marker>
          <c:cat>
            <c:numRef>
              <c:f>'CHARTS-FIXED'!$E$7:$E$371</c:f>
              <c:numCache>
                <c:formatCode>m/d/yyyy</c:formatCode>
                <c:ptCount val="365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  <c:pt idx="7">
                  <c:v>45378</c:v>
                </c:pt>
                <c:pt idx="8">
                  <c:v>45377</c:v>
                </c:pt>
                <c:pt idx="9">
                  <c:v>45376</c:v>
                </c:pt>
                <c:pt idx="10">
                  <c:v>45375</c:v>
                </c:pt>
                <c:pt idx="11">
                  <c:v>45374</c:v>
                </c:pt>
                <c:pt idx="12">
                  <c:v>45373</c:v>
                </c:pt>
                <c:pt idx="13">
                  <c:v>45372</c:v>
                </c:pt>
                <c:pt idx="14">
                  <c:v>45371</c:v>
                </c:pt>
                <c:pt idx="15">
                  <c:v>45370</c:v>
                </c:pt>
                <c:pt idx="16">
                  <c:v>45369</c:v>
                </c:pt>
                <c:pt idx="17">
                  <c:v>45368</c:v>
                </c:pt>
                <c:pt idx="18">
                  <c:v>45367</c:v>
                </c:pt>
                <c:pt idx="19">
                  <c:v>45366</c:v>
                </c:pt>
                <c:pt idx="20">
                  <c:v>45365</c:v>
                </c:pt>
                <c:pt idx="21">
                  <c:v>45364</c:v>
                </c:pt>
                <c:pt idx="22">
                  <c:v>45363</c:v>
                </c:pt>
                <c:pt idx="23">
                  <c:v>45362</c:v>
                </c:pt>
                <c:pt idx="24">
                  <c:v>45361</c:v>
                </c:pt>
                <c:pt idx="25">
                  <c:v>45360</c:v>
                </c:pt>
                <c:pt idx="26">
                  <c:v>45359</c:v>
                </c:pt>
                <c:pt idx="27">
                  <c:v>45358</c:v>
                </c:pt>
                <c:pt idx="28">
                  <c:v>45357</c:v>
                </c:pt>
                <c:pt idx="29">
                  <c:v>45356</c:v>
                </c:pt>
                <c:pt idx="30">
                  <c:v>45355</c:v>
                </c:pt>
                <c:pt idx="31">
                  <c:v>45354</c:v>
                </c:pt>
                <c:pt idx="32">
                  <c:v>45353</c:v>
                </c:pt>
                <c:pt idx="33">
                  <c:v>45352</c:v>
                </c:pt>
                <c:pt idx="34">
                  <c:v>45351</c:v>
                </c:pt>
                <c:pt idx="35">
                  <c:v>45350</c:v>
                </c:pt>
                <c:pt idx="36">
                  <c:v>45349</c:v>
                </c:pt>
                <c:pt idx="37">
                  <c:v>45348</c:v>
                </c:pt>
                <c:pt idx="38">
                  <c:v>45347</c:v>
                </c:pt>
                <c:pt idx="39">
                  <c:v>45346</c:v>
                </c:pt>
                <c:pt idx="40">
                  <c:v>45345</c:v>
                </c:pt>
                <c:pt idx="41">
                  <c:v>45344</c:v>
                </c:pt>
                <c:pt idx="42">
                  <c:v>45343</c:v>
                </c:pt>
                <c:pt idx="43">
                  <c:v>45342</c:v>
                </c:pt>
                <c:pt idx="44">
                  <c:v>45341</c:v>
                </c:pt>
                <c:pt idx="45">
                  <c:v>45340</c:v>
                </c:pt>
                <c:pt idx="46">
                  <c:v>45339</c:v>
                </c:pt>
                <c:pt idx="47">
                  <c:v>45338</c:v>
                </c:pt>
                <c:pt idx="48">
                  <c:v>45337</c:v>
                </c:pt>
                <c:pt idx="49">
                  <c:v>45336</c:v>
                </c:pt>
                <c:pt idx="50">
                  <c:v>45335</c:v>
                </c:pt>
                <c:pt idx="51">
                  <c:v>45334</c:v>
                </c:pt>
                <c:pt idx="52">
                  <c:v>45333</c:v>
                </c:pt>
                <c:pt idx="53">
                  <c:v>45332</c:v>
                </c:pt>
                <c:pt idx="54">
                  <c:v>45331</c:v>
                </c:pt>
                <c:pt idx="55">
                  <c:v>45330</c:v>
                </c:pt>
                <c:pt idx="56">
                  <c:v>45329</c:v>
                </c:pt>
                <c:pt idx="57">
                  <c:v>45328</c:v>
                </c:pt>
                <c:pt idx="58">
                  <c:v>45327</c:v>
                </c:pt>
                <c:pt idx="59">
                  <c:v>45326</c:v>
                </c:pt>
                <c:pt idx="60">
                  <c:v>45325</c:v>
                </c:pt>
                <c:pt idx="61">
                  <c:v>45324</c:v>
                </c:pt>
                <c:pt idx="62">
                  <c:v>45323</c:v>
                </c:pt>
                <c:pt idx="63">
                  <c:v>45322</c:v>
                </c:pt>
                <c:pt idx="64">
                  <c:v>45321</c:v>
                </c:pt>
                <c:pt idx="65">
                  <c:v>45320</c:v>
                </c:pt>
                <c:pt idx="66">
                  <c:v>45319</c:v>
                </c:pt>
                <c:pt idx="67">
                  <c:v>45318</c:v>
                </c:pt>
                <c:pt idx="68">
                  <c:v>45317</c:v>
                </c:pt>
                <c:pt idx="69">
                  <c:v>45316</c:v>
                </c:pt>
                <c:pt idx="70">
                  <c:v>45315</c:v>
                </c:pt>
                <c:pt idx="71">
                  <c:v>45314</c:v>
                </c:pt>
                <c:pt idx="72">
                  <c:v>45313</c:v>
                </c:pt>
                <c:pt idx="73">
                  <c:v>45312</c:v>
                </c:pt>
                <c:pt idx="74">
                  <c:v>45311</c:v>
                </c:pt>
                <c:pt idx="75">
                  <c:v>45310</c:v>
                </c:pt>
                <c:pt idx="76">
                  <c:v>45309</c:v>
                </c:pt>
                <c:pt idx="77">
                  <c:v>45308</c:v>
                </c:pt>
                <c:pt idx="78">
                  <c:v>45307</c:v>
                </c:pt>
                <c:pt idx="79">
                  <c:v>45306</c:v>
                </c:pt>
                <c:pt idx="80">
                  <c:v>45305</c:v>
                </c:pt>
                <c:pt idx="81">
                  <c:v>45304</c:v>
                </c:pt>
                <c:pt idx="82">
                  <c:v>45303</c:v>
                </c:pt>
                <c:pt idx="83">
                  <c:v>45302</c:v>
                </c:pt>
                <c:pt idx="84">
                  <c:v>45301</c:v>
                </c:pt>
                <c:pt idx="85">
                  <c:v>45300</c:v>
                </c:pt>
                <c:pt idx="86">
                  <c:v>45299</c:v>
                </c:pt>
                <c:pt idx="87">
                  <c:v>45298</c:v>
                </c:pt>
                <c:pt idx="88">
                  <c:v>45297</c:v>
                </c:pt>
                <c:pt idx="89">
                  <c:v>45296</c:v>
                </c:pt>
                <c:pt idx="90">
                  <c:v>45295</c:v>
                </c:pt>
                <c:pt idx="91">
                  <c:v>45294</c:v>
                </c:pt>
                <c:pt idx="92">
                  <c:v>45293</c:v>
                </c:pt>
                <c:pt idx="93">
                  <c:v>45292</c:v>
                </c:pt>
                <c:pt idx="94">
                  <c:v>45291</c:v>
                </c:pt>
                <c:pt idx="95">
                  <c:v>45290</c:v>
                </c:pt>
                <c:pt idx="96">
                  <c:v>45289</c:v>
                </c:pt>
                <c:pt idx="97">
                  <c:v>45288</c:v>
                </c:pt>
                <c:pt idx="98">
                  <c:v>45287</c:v>
                </c:pt>
                <c:pt idx="99">
                  <c:v>45286</c:v>
                </c:pt>
                <c:pt idx="100">
                  <c:v>45285</c:v>
                </c:pt>
                <c:pt idx="101">
                  <c:v>45284</c:v>
                </c:pt>
                <c:pt idx="102">
                  <c:v>45283</c:v>
                </c:pt>
                <c:pt idx="103">
                  <c:v>45282</c:v>
                </c:pt>
                <c:pt idx="104">
                  <c:v>45281</c:v>
                </c:pt>
                <c:pt idx="105">
                  <c:v>45280</c:v>
                </c:pt>
                <c:pt idx="106">
                  <c:v>45279</c:v>
                </c:pt>
                <c:pt idx="107">
                  <c:v>45278</c:v>
                </c:pt>
                <c:pt idx="108">
                  <c:v>45277</c:v>
                </c:pt>
                <c:pt idx="109">
                  <c:v>45276</c:v>
                </c:pt>
                <c:pt idx="110">
                  <c:v>45275</c:v>
                </c:pt>
                <c:pt idx="111">
                  <c:v>45274</c:v>
                </c:pt>
                <c:pt idx="112">
                  <c:v>45273</c:v>
                </c:pt>
                <c:pt idx="113">
                  <c:v>45272</c:v>
                </c:pt>
                <c:pt idx="114">
                  <c:v>45271</c:v>
                </c:pt>
                <c:pt idx="115">
                  <c:v>45270</c:v>
                </c:pt>
                <c:pt idx="116">
                  <c:v>45269</c:v>
                </c:pt>
                <c:pt idx="117">
                  <c:v>45268</c:v>
                </c:pt>
                <c:pt idx="118">
                  <c:v>45267</c:v>
                </c:pt>
                <c:pt idx="119">
                  <c:v>45266</c:v>
                </c:pt>
                <c:pt idx="120">
                  <c:v>45265</c:v>
                </c:pt>
                <c:pt idx="121">
                  <c:v>45264</c:v>
                </c:pt>
                <c:pt idx="122">
                  <c:v>45263</c:v>
                </c:pt>
                <c:pt idx="123">
                  <c:v>45262</c:v>
                </c:pt>
                <c:pt idx="124">
                  <c:v>45261</c:v>
                </c:pt>
                <c:pt idx="125">
                  <c:v>45260</c:v>
                </c:pt>
                <c:pt idx="126">
                  <c:v>45259</c:v>
                </c:pt>
                <c:pt idx="127">
                  <c:v>45258</c:v>
                </c:pt>
                <c:pt idx="128">
                  <c:v>45257</c:v>
                </c:pt>
                <c:pt idx="129">
                  <c:v>45256</c:v>
                </c:pt>
                <c:pt idx="130">
                  <c:v>45255</c:v>
                </c:pt>
                <c:pt idx="131">
                  <c:v>45254</c:v>
                </c:pt>
                <c:pt idx="132">
                  <c:v>45253</c:v>
                </c:pt>
                <c:pt idx="133">
                  <c:v>45252</c:v>
                </c:pt>
                <c:pt idx="134">
                  <c:v>45251</c:v>
                </c:pt>
                <c:pt idx="135">
                  <c:v>45250</c:v>
                </c:pt>
                <c:pt idx="136">
                  <c:v>45249</c:v>
                </c:pt>
                <c:pt idx="137">
                  <c:v>45248</c:v>
                </c:pt>
                <c:pt idx="138">
                  <c:v>45247</c:v>
                </c:pt>
                <c:pt idx="139">
                  <c:v>45246</c:v>
                </c:pt>
                <c:pt idx="140">
                  <c:v>45245</c:v>
                </c:pt>
                <c:pt idx="141">
                  <c:v>45244</c:v>
                </c:pt>
                <c:pt idx="142">
                  <c:v>45243</c:v>
                </c:pt>
                <c:pt idx="143">
                  <c:v>45242</c:v>
                </c:pt>
                <c:pt idx="144">
                  <c:v>45241</c:v>
                </c:pt>
                <c:pt idx="145">
                  <c:v>45240</c:v>
                </c:pt>
                <c:pt idx="146">
                  <c:v>45239</c:v>
                </c:pt>
                <c:pt idx="147">
                  <c:v>45238</c:v>
                </c:pt>
                <c:pt idx="148">
                  <c:v>45237</c:v>
                </c:pt>
                <c:pt idx="149">
                  <c:v>45236</c:v>
                </c:pt>
                <c:pt idx="150">
                  <c:v>45235</c:v>
                </c:pt>
                <c:pt idx="151">
                  <c:v>45234</c:v>
                </c:pt>
                <c:pt idx="152">
                  <c:v>45233</c:v>
                </c:pt>
                <c:pt idx="153">
                  <c:v>45232</c:v>
                </c:pt>
                <c:pt idx="154">
                  <c:v>45231</c:v>
                </c:pt>
                <c:pt idx="155">
                  <c:v>45230</c:v>
                </c:pt>
                <c:pt idx="156">
                  <c:v>45229</c:v>
                </c:pt>
                <c:pt idx="157">
                  <c:v>45228</c:v>
                </c:pt>
                <c:pt idx="158">
                  <c:v>45227</c:v>
                </c:pt>
                <c:pt idx="159">
                  <c:v>45226</c:v>
                </c:pt>
                <c:pt idx="160">
                  <c:v>45225</c:v>
                </c:pt>
                <c:pt idx="161">
                  <c:v>45224</c:v>
                </c:pt>
                <c:pt idx="162">
                  <c:v>45223</c:v>
                </c:pt>
                <c:pt idx="163">
                  <c:v>45222</c:v>
                </c:pt>
                <c:pt idx="164">
                  <c:v>45221</c:v>
                </c:pt>
                <c:pt idx="165">
                  <c:v>45220</c:v>
                </c:pt>
                <c:pt idx="166">
                  <c:v>45219</c:v>
                </c:pt>
                <c:pt idx="167">
                  <c:v>45218</c:v>
                </c:pt>
                <c:pt idx="168">
                  <c:v>45217</c:v>
                </c:pt>
                <c:pt idx="169">
                  <c:v>45216</c:v>
                </c:pt>
                <c:pt idx="170">
                  <c:v>45215</c:v>
                </c:pt>
                <c:pt idx="171">
                  <c:v>45214</c:v>
                </c:pt>
                <c:pt idx="172">
                  <c:v>45213</c:v>
                </c:pt>
                <c:pt idx="173">
                  <c:v>45212</c:v>
                </c:pt>
                <c:pt idx="174">
                  <c:v>45211</c:v>
                </c:pt>
                <c:pt idx="175">
                  <c:v>45210</c:v>
                </c:pt>
                <c:pt idx="176">
                  <c:v>45209</c:v>
                </c:pt>
                <c:pt idx="177">
                  <c:v>45208</c:v>
                </c:pt>
                <c:pt idx="178">
                  <c:v>45207</c:v>
                </c:pt>
                <c:pt idx="179">
                  <c:v>45206</c:v>
                </c:pt>
                <c:pt idx="180">
                  <c:v>45205</c:v>
                </c:pt>
                <c:pt idx="181">
                  <c:v>45204</c:v>
                </c:pt>
                <c:pt idx="182">
                  <c:v>45203</c:v>
                </c:pt>
                <c:pt idx="183">
                  <c:v>45202</c:v>
                </c:pt>
                <c:pt idx="184">
                  <c:v>45201</c:v>
                </c:pt>
                <c:pt idx="185">
                  <c:v>45200</c:v>
                </c:pt>
                <c:pt idx="186">
                  <c:v>45199</c:v>
                </c:pt>
                <c:pt idx="187">
                  <c:v>45198</c:v>
                </c:pt>
                <c:pt idx="188">
                  <c:v>45197</c:v>
                </c:pt>
                <c:pt idx="189">
                  <c:v>45196</c:v>
                </c:pt>
                <c:pt idx="190">
                  <c:v>45195</c:v>
                </c:pt>
                <c:pt idx="191">
                  <c:v>45194</c:v>
                </c:pt>
                <c:pt idx="192">
                  <c:v>45193</c:v>
                </c:pt>
                <c:pt idx="193">
                  <c:v>45192</c:v>
                </c:pt>
                <c:pt idx="194">
                  <c:v>45191</c:v>
                </c:pt>
                <c:pt idx="195">
                  <c:v>45190</c:v>
                </c:pt>
                <c:pt idx="196">
                  <c:v>45189</c:v>
                </c:pt>
                <c:pt idx="197">
                  <c:v>45188</c:v>
                </c:pt>
                <c:pt idx="198">
                  <c:v>45187</c:v>
                </c:pt>
                <c:pt idx="199">
                  <c:v>45186</c:v>
                </c:pt>
                <c:pt idx="200">
                  <c:v>45185</c:v>
                </c:pt>
                <c:pt idx="201">
                  <c:v>45184</c:v>
                </c:pt>
                <c:pt idx="202">
                  <c:v>45183</c:v>
                </c:pt>
                <c:pt idx="203">
                  <c:v>45182</c:v>
                </c:pt>
                <c:pt idx="204">
                  <c:v>45181</c:v>
                </c:pt>
                <c:pt idx="205">
                  <c:v>45180</c:v>
                </c:pt>
                <c:pt idx="206">
                  <c:v>45179</c:v>
                </c:pt>
                <c:pt idx="207">
                  <c:v>45178</c:v>
                </c:pt>
                <c:pt idx="208">
                  <c:v>45177</c:v>
                </c:pt>
                <c:pt idx="209">
                  <c:v>45176</c:v>
                </c:pt>
                <c:pt idx="210">
                  <c:v>45175</c:v>
                </c:pt>
                <c:pt idx="211">
                  <c:v>45174</c:v>
                </c:pt>
                <c:pt idx="212">
                  <c:v>45173</c:v>
                </c:pt>
                <c:pt idx="213">
                  <c:v>45172</c:v>
                </c:pt>
                <c:pt idx="214">
                  <c:v>45171</c:v>
                </c:pt>
                <c:pt idx="215">
                  <c:v>45170</c:v>
                </c:pt>
                <c:pt idx="216">
                  <c:v>45169</c:v>
                </c:pt>
                <c:pt idx="217">
                  <c:v>45168</c:v>
                </c:pt>
                <c:pt idx="218">
                  <c:v>45167</c:v>
                </c:pt>
                <c:pt idx="219">
                  <c:v>45166</c:v>
                </c:pt>
                <c:pt idx="220">
                  <c:v>45165</c:v>
                </c:pt>
                <c:pt idx="221">
                  <c:v>45164</c:v>
                </c:pt>
                <c:pt idx="222">
                  <c:v>45163</c:v>
                </c:pt>
                <c:pt idx="223">
                  <c:v>45162</c:v>
                </c:pt>
                <c:pt idx="224">
                  <c:v>45161</c:v>
                </c:pt>
                <c:pt idx="225">
                  <c:v>45160</c:v>
                </c:pt>
                <c:pt idx="226">
                  <c:v>45159</c:v>
                </c:pt>
                <c:pt idx="227">
                  <c:v>45158</c:v>
                </c:pt>
                <c:pt idx="228">
                  <c:v>45157</c:v>
                </c:pt>
                <c:pt idx="229">
                  <c:v>45156</c:v>
                </c:pt>
                <c:pt idx="230">
                  <c:v>45155</c:v>
                </c:pt>
                <c:pt idx="231">
                  <c:v>45154</c:v>
                </c:pt>
                <c:pt idx="232">
                  <c:v>45153</c:v>
                </c:pt>
                <c:pt idx="233">
                  <c:v>45152</c:v>
                </c:pt>
                <c:pt idx="234">
                  <c:v>45151</c:v>
                </c:pt>
                <c:pt idx="235">
                  <c:v>45150</c:v>
                </c:pt>
                <c:pt idx="236">
                  <c:v>45149</c:v>
                </c:pt>
                <c:pt idx="237">
                  <c:v>45148</c:v>
                </c:pt>
                <c:pt idx="238">
                  <c:v>45147</c:v>
                </c:pt>
                <c:pt idx="239">
                  <c:v>45146</c:v>
                </c:pt>
                <c:pt idx="240">
                  <c:v>45145</c:v>
                </c:pt>
                <c:pt idx="241">
                  <c:v>45144</c:v>
                </c:pt>
                <c:pt idx="242">
                  <c:v>45143</c:v>
                </c:pt>
                <c:pt idx="243">
                  <c:v>45142</c:v>
                </c:pt>
                <c:pt idx="244">
                  <c:v>45141</c:v>
                </c:pt>
                <c:pt idx="245">
                  <c:v>45140</c:v>
                </c:pt>
                <c:pt idx="246">
                  <c:v>45139</c:v>
                </c:pt>
                <c:pt idx="247">
                  <c:v>45138</c:v>
                </c:pt>
                <c:pt idx="248">
                  <c:v>45137</c:v>
                </c:pt>
                <c:pt idx="249">
                  <c:v>45136</c:v>
                </c:pt>
                <c:pt idx="250">
                  <c:v>45135</c:v>
                </c:pt>
                <c:pt idx="251">
                  <c:v>45134</c:v>
                </c:pt>
                <c:pt idx="252">
                  <c:v>45133</c:v>
                </c:pt>
                <c:pt idx="253">
                  <c:v>45132</c:v>
                </c:pt>
                <c:pt idx="254">
                  <c:v>45131</c:v>
                </c:pt>
                <c:pt idx="255">
                  <c:v>45130</c:v>
                </c:pt>
                <c:pt idx="256">
                  <c:v>45129</c:v>
                </c:pt>
                <c:pt idx="257">
                  <c:v>45128</c:v>
                </c:pt>
                <c:pt idx="258">
                  <c:v>45127</c:v>
                </c:pt>
                <c:pt idx="259">
                  <c:v>45126</c:v>
                </c:pt>
                <c:pt idx="260">
                  <c:v>45125</c:v>
                </c:pt>
                <c:pt idx="261">
                  <c:v>45124</c:v>
                </c:pt>
                <c:pt idx="262">
                  <c:v>45123</c:v>
                </c:pt>
                <c:pt idx="263">
                  <c:v>45122</c:v>
                </c:pt>
                <c:pt idx="264">
                  <c:v>45121</c:v>
                </c:pt>
                <c:pt idx="265">
                  <c:v>45120</c:v>
                </c:pt>
                <c:pt idx="266">
                  <c:v>45119</c:v>
                </c:pt>
                <c:pt idx="267">
                  <c:v>45118</c:v>
                </c:pt>
                <c:pt idx="268">
                  <c:v>45117</c:v>
                </c:pt>
                <c:pt idx="269">
                  <c:v>45116</c:v>
                </c:pt>
                <c:pt idx="270">
                  <c:v>45115</c:v>
                </c:pt>
                <c:pt idx="271">
                  <c:v>45114</c:v>
                </c:pt>
                <c:pt idx="272">
                  <c:v>45113</c:v>
                </c:pt>
                <c:pt idx="273">
                  <c:v>45112</c:v>
                </c:pt>
                <c:pt idx="274">
                  <c:v>45111</c:v>
                </c:pt>
                <c:pt idx="275">
                  <c:v>45110</c:v>
                </c:pt>
                <c:pt idx="276">
                  <c:v>45109</c:v>
                </c:pt>
                <c:pt idx="277">
                  <c:v>45108</c:v>
                </c:pt>
                <c:pt idx="278">
                  <c:v>45107</c:v>
                </c:pt>
                <c:pt idx="279">
                  <c:v>45106</c:v>
                </c:pt>
                <c:pt idx="280">
                  <c:v>45105</c:v>
                </c:pt>
                <c:pt idx="281">
                  <c:v>45104</c:v>
                </c:pt>
                <c:pt idx="282">
                  <c:v>45103</c:v>
                </c:pt>
                <c:pt idx="283">
                  <c:v>45102</c:v>
                </c:pt>
                <c:pt idx="284">
                  <c:v>45101</c:v>
                </c:pt>
                <c:pt idx="285">
                  <c:v>45100</c:v>
                </c:pt>
                <c:pt idx="286">
                  <c:v>45099</c:v>
                </c:pt>
                <c:pt idx="287">
                  <c:v>45098</c:v>
                </c:pt>
                <c:pt idx="288">
                  <c:v>45097</c:v>
                </c:pt>
                <c:pt idx="289">
                  <c:v>45096</c:v>
                </c:pt>
                <c:pt idx="290">
                  <c:v>45095</c:v>
                </c:pt>
                <c:pt idx="291">
                  <c:v>45094</c:v>
                </c:pt>
                <c:pt idx="292">
                  <c:v>45093</c:v>
                </c:pt>
                <c:pt idx="293">
                  <c:v>45092</c:v>
                </c:pt>
                <c:pt idx="294">
                  <c:v>45091</c:v>
                </c:pt>
                <c:pt idx="295">
                  <c:v>45090</c:v>
                </c:pt>
                <c:pt idx="296">
                  <c:v>45089</c:v>
                </c:pt>
                <c:pt idx="297">
                  <c:v>45088</c:v>
                </c:pt>
                <c:pt idx="298">
                  <c:v>45087</c:v>
                </c:pt>
                <c:pt idx="299">
                  <c:v>45086</c:v>
                </c:pt>
                <c:pt idx="300">
                  <c:v>45085</c:v>
                </c:pt>
                <c:pt idx="301">
                  <c:v>45084</c:v>
                </c:pt>
                <c:pt idx="302">
                  <c:v>45083</c:v>
                </c:pt>
                <c:pt idx="303">
                  <c:v>45082</c:v>
                </c:pt>
                <c:pt idx="304">
                  <c:v>45081</c:v>
                </c:pt>
                <c:pt idx="305">
                  <c:v>45080</c:v>
                </c:pt>
                <c:pt idx="306">
                  <c:v>45079</c:v>
                </c:pt>
                <c:pt idx="307">
                  <c:v>45078</c:v>
                </c:pt>
                <c:pt idx="308">
                  <c:v>45077</c:v>
                </c:pt>
                <c:pt idx="309">
                  <c:v>45076</c:v>
                </c:pt>
                <c:pt idx="310">
                  <c:v>45075</c:v>
                </c:pt>
                <c:pt idx="311">
                  <c:v>45074</c:v>
                </c:pt>
                <c:pt idx="312">
                  <c:v>45073</c:v>
                </c:pt>
                <c:pt idx="313">
                  <c:v>45072</c:v>
                </c:pt>
                <c:pt idx="314">
                  <c:v>45071</c:v>
                </c:pt>
                <c:pt idx="315">
                  <c:v>45070</c:v>
                </c:pt>
                <c:pt idx="316">
                  <c:v>45069</c:v>
                </c:pt>
                <c:pt idx="317">
                  <c:v>45068</c:v>
                </c:pt>
                <c:pt idx="318">
                  <c:v>45067</c:v>
                </c:pt>
                <c:pt idx="319">
                  <c:v>45066</c:v>
                </c:pt>
                <c:pt idx="320">
                  <c:v>45065</c:v>
                </c:pt>
                <c:pt idx="321">
                  <c:v>45064</c:v>
                </c:pt>
                <c:pt idx="322">
                  <c:v>45063</c:v>
                </c:pt>
                <c:pt idx="323">
                  <c:v>45062</c:v>
                </c:pt>
                <c:pt idx="324">
                  <c:v>45061</c:v>
                </c:pt>
                <c:pt idx="325">
                  <c:v>45060</c:v>
                </c:pt>
                <c:pt idx="326">
                  <c:v>45059</c:v>
                </c:pt>
                <c:pt idx="327">
                  <c:v>45058</c:v>
                </c:pt>
                <c:pt idx="328">
                  <c:v>45057</c:v>
                </c:pt>
                <c:pt idx="329">
                  <c:v>45056</c:v>
                </c:pt>
                <c:pt idx="330">
                  <c:v>45055</c:v>
                </c:pt>
                <c:pt idx="331">
                  <c:v>45054</c:v>
                </c:pt>
                <c:pt idx="332">
                  <c:v>45053</c:v>
                </c:pt>
                <c:pt idx="333">
                  <c:v>45052</c:v>
                </c:pt>
                <c:pt idx="334">
                  <c:v>45051</c:v>
                </c:pt>
                <c:pt idx="335">
                  <c:v>45050</c:v>
                </c:pt>
                <c:pt idx="336">
                  <c:v>45049</c:v>
                </c:pt>
                <c:pt idx="337">
                  <c:v>45048</c:v>
                </c:pt>
                <c:pt idx="338">
                  <c:v>45047</c:v>
                </c:pt>
                <c:pt idx="339">
                  <c:v>45046</c:v>
                </c:pt>
                <c:pt idx="340">
                  <c:v>45045</c:v>
                </c:pt>
                <c:pt idx="341">
                  <c:v>45044</c:v>
                </c:pt>
                <c:pt idx="342">
                  <c:v>45043</c:v>
                </c:pt>
                <c:pt idx="343">
                  <c:v>45042</c:v>
                </c:pt>
                <c:pt idx="344">
                  <c:v>45041</c:v>
                </c:pt>
                <c:pt idx="345">
                  <c:v>45040</c:v>
                </c:pt>
                <c:pt idx="346">
                  <c:v>45039</c:v>
                </c:pt>
                <c:pt idx="347">
                  <c:v>45038</c:v>
                </c:pt>
                <c:pt idx="348">
                  <c:v>45037</c:v>
                </c:pt>
                <c:pt idx="349">
                  <c:v>45036</c:v>
                </c:pt>
                <c:pt idx="350">
                  <c:v>45035</c:v>
                </c:pt>
                <c:pt idx="351">
                  <c:v>45034</c:v>
                </c:pt>
                <c:pt idx="352">
                  <c:v>45033</c:v>
                </c:pt>
                <c:pt idx="353">
                  <c:v>45032</c:v>
                </c:pt>
                <c:pt idx="354">
                  <c:v>45031</c:v>
                </c:pt>
                <c:pt idx="355">
                  <c:v>45030</c:v>
                </c:pt>
                <c:pt idx="356">
                  <c:v>45029</c:v>
                </c:pt>
                <c:pt idx="357">
                  <c:v>45028</c:v>
                </c:pt>
                <c:pt idx="358">
                  <c:v>45027</c:v>
                </c:pt>
                <c:pt idx="359">
                  <c:v>45026</c:v>
                </c:pt>
                <c:pt idx="360">
                  <c:v>45025</c:v>
                </c:pt>
                <c:pt idx="361">
                  <c:v>45024</c:v>
                </c:pt>
                <c:pt idx="362">
                  <c:v>45023</c:v>
                </c:pt>
                <c:pt idx="363">
                  <c:v>45022</c:v>
                </c:pt>
                <c:pt idx="364">
                  <c:v>45021</c:v>
                </c:pt>
              </c:numCache>
            </c:numRef>
          </c:cat>
          <c:val>
            <c:numRef>
              <c:f>'CHARTS-FIXED'!$G$7:$G$371</c:f>
              <c:numCache>
                <c:formatCode>General</c:formatCode>
                <c:ptCount val="365"/>
                <c:pt idx="0">
                  <c:v>446.3</c:v>
                </c:pt>
                <c:pt idx="1">
                  <c:v>446.5</c:v>
                </c:pt>
                <c:pt idx="2">
                  <c:v>447.08</c:v>
                </c:pt>
                <c:pt idx="3">
                  <c:v>445.92</c:v>
                </c:pt>
                <c:pt idx="4">
                  <c:v>445.92</c:v>
                </c:pt>
                <c:pt idx="5">
                  <c:v>445.92</c:v>
                </c:pt>
                <c:pt idx="6">
                  <c:v>447.78</c:v>
                </c:pt>
                <c:pt idx="7">
                  <c:v>449.38</c:v>
                </c:pt>
                <c:pt idx="8">
                  <c:v>449.42</c:v>
                </c:pt>
                <c:pt idx="9">
                  <c:v>449.88</c:v>
                </c:pt>
                <c:pt idx="10">
                  <c:v>449.88</c:v>
                </c:pt>
                <c:pt idx="11">
                  <c:v>449.88</c:v>
                </c:pt>
                <c:pt idx="12">
                  <c:v>449.88</c:v>
                </c:pt>
                <c:pt idx="13">
                  <c:v>449.88</c:v>
                </c:pt>
                <c:pt idx="14">
                  <c:v>449.88</c:v>
                </c:pt>
                <c:pt idx="15">
                  <c:v>451.48</c:v>
                </c:pt>
                <c:pt idx="16">
                  <c:v>449.53</c:v>
                </c:pt>
                <c:pt idx="17">
                  <c:v>449.48</c:v>
                </c:pt>
                <c:pt idx="18">
                  <c:v>449.48</c:v>
                </c:pt>
                <c:pt idx="19">
                  <c:v>449.48</c:v>
                </c:pt>
                <c:pt idx="20">
                  <c:v>447.63</c:v>
                </c:pt>
                <c:pt idx="21">
                  <c:v>449.98</c:v>
                </c:pt>
                <c:pt idx="22">
                  <c:v>448.65</c:v>
                </c:pt>
                <c:pt idx="23">
                  <c:v>449.58</c:v>
                </c:pt>
                <c:pt idx="24">
                  <c:v>445.46</c:v>
                </c:pt>
                <c:pt idx="25">
                  <c:v>445.46</c:v>
                </c:pt>
                <c:pt idx="26">
                  <c:v>445.46</c:v>
                </c:pt>
                <c:pt idx="27">
                  <c:v>445.46</c:v>
                </c:pt>
                <c:pt idx="28">
                  <c:v>447.28</c:v>
                </c:pt>
                <c:pt idx="29">
                  <c:v>448</c:v>
                </c:pt>
                <c:pt idx="30">
                  <c:v>451.78</c:v>
                </c:pt>
                <c:pt idx="31">
                  <c:v>450.38</c:v>
                </c:pt>
                <c:pt idx="32">
                  <c:v>450.38</c:v>
                </c:pt>
                <c:pt idx="33">
                  <c:v>450.38</c:v>
                </c:pt>
                <c:pt idx="34">
                  <c:v>450.58</c:v>
                </c:pt>
                <c:pt idx="35">
                  <c:v>449.68</c:v>
                </c:pt>
                <c:pt idx="36">
                  <c:v>450</c:v>
                </c:pt>
                <c:pt idx="37">
                  <c:v>446.75</c:v>
                </c:pt>
                <c:pt idx="38">
                  <c:v>449.24</c:v>
                </c:pt>
                <c:pt idx="39">
                  <c:v>449.24</c:v>
                </c:pt>
                <c:pt idx="40">
                  <c:v>449.24</c:v>
                </c:pt>
                <c:pt idx="41">
                  <c:v>451.13</c:v>
                </c:pt>
                <c:pt idx="42">
                  <c:v>449.58</c:v>
                </c:pt>
                <c:pt idx="43">
                  <c:v>452.7</c:v>
                </c:pt>
                <c:pt idx="44">
                  <c:v>448.56</c:v>
                </c:pt>
                <c:pt idx="45">
                  <c:v>449.38</c:v>
                </c:pt>
                <c:pt idx="46">
                  <c:v>449.38</c:v>
                </c:pt>
                <c:pt idx="47">
                  <c:v>449.38</c:v>
                </c:pt>
                <c:pt idx="48">
                  <c:v>447.33</c:v>
                </c:pt>
                <c:pt idx="49">
                  <c:v>446.33</c:v>
                </c:pt>
                <c:pt idx="50">
                  <c:v>447.83</c:v>
                </c:pt>
                <c:pt idx="51">
                  <c:v>447.83</c:v>
                </c:pt>
                <c:pt idx="52">
                  <c:v>446.33</c:v>
                </c:pt>
                <c:pt idx="53">
                  <c:v>446.33</c:v>
                </c:pt>
                <c:pt idx="54">
                  <c:v>446.33</c:v>
                </c:pt>
                <c:pt idx="55">
                  <c:v>449.33</c:v>
                </c:pt>
                <c:pt idx="56">
                  <c:v>452.64</c:v>
                </c:pt>
                <c:pt idx="57">
                  <c:v>453.2</c:v>
                </c:pt>
                <c:pt idx="58">
                  <c:v>454.5</c:v>
                </c:pt>
                <c:pt idx="59">
                  <c:v>451.73</c:v>
                </c:pt>
                <c:pt idx="60">
                  <c:v>451.73</c:v>
                </c:pt>
                <c:pt idx="61">
                  <c:v>451.73</c:v>
                </c:pt>
                <c:pt idx="62">
                  <c:v>447.73</c:v>
                </c:pt>
                <c:pt idx="63">
                  <c:v>449.23</c:v>
                </c:pt>
                <c:pt idx="64">
                  <c:v>448.55</c:v>
                </c:pt>
                <c:pt idx="65">
                  <c:v>448.73</c:v>
                </c:pt>
                <c:pt idx="66">
                  <c:v>449.93</c:v>
                </c:pt>
                <c:pt idx="67">
                  <c:v>449.93</c:v>
                </c:pt>
                <c:pt idx="68">
                  <c:v>449.93</c:v>
                </c:pt>
                <c:pt idx="69">
                  <c:v>447.73</c:v>
                </c:pt>
                <c:pt idx="70">
                  <c:v>446.23</c:v>
                </c:pt>
                <c:pt idx="71">
                  <c:v>444.21</c:v>
                </c:pt>
                <c:pt idx="72">
                  <c:v>447.55</c:v>
                </c:pt>
                <c:pt idx="73">
                  <c:v>449.65</c:v>
                </c:pt>
                <c:pt idx="74">
                  <c:v>449.65</c:v>
                </c:pt>
                <c:pt idx="75">
                  <c:v>449.65</c:v>
                </c:pt>
                <c:pt idx="76">
                  <c:v>450.19</c:v>
                </c:pt>
                <c:pt idx="77">
                  <c:v>451.07</c:v>
                </c:pt>
                <c:pt idx="78">
                  <c:v>451.88</c:v>
                </c:pt>
                <c:pt idx="79">
                  <c:v>450.36</c:v>
                </c:pt>
                <c:pt idx="80">
                  <c:v>451.35</c:v>
                </c:pt>
                <c:pt idx="81">
                  <c:v>451.35</c:v>
                </c:pt>
                <c:pt idx="82">
                  <c:v>451.35</c:v>
                </c:pt>
                <c:pt idx="83">
                  <c:v>451.45</c:v>
                </c:pt>
                <c:pt idx="84">
                  <c:v>452.61</c:v>
                </c:pt>
                <c:pt idx="85">
                  <c:v>452.18</c:v>
                </c:pt>
                <c:pt idx="86">
                  <c:v>453.19</c:v>
                </c:pt>
                <c:pt idx="87">
                  <c:v>452.55</c:v>
                </c:pt>
                <c:pt idx="88">
                  <c:v>452.55</c:v>
                </c:pt>
                <c:pt idx="89">
                  <c:v>452.55</c:v>
                </c:pt>
                <c:pt idx="90">
                  <c:v>453.55</c:v>
                </c:pt>
                <c:pt idx="91">
                  <c:v>456.79</c:v>
                </c:pt>
                <c:pt idx="92">
                  <c:v>453.4</c:v>
                </c:pt>
                <c:pt idx="93">
                  <c:v>453.4</c:v>
                </c:pt>
                <c:pt idx="94">
                  <c:v>453.4</c:v>
                </c:pt>
                <c:pt idx="95">
                  <c:v>453.4</c:v>
                </c:pt>
                <c:pt idx="96">
                  <c:v>453.4</c:v>
                </c:pt>
                <c:pt idx="97">
                  <c:v>452.1</c:v>
                </c:pt>
                <c:pt idx="98">
                  <c:v>454</c:v>
                </c:pt>
                <c:pt idx="99">
                  <c:v>455.66</c:v>
                </c:pt>
                <c:pt idx="100">
                  <c:v>456.69</c:v>
                </c:pt>
                <c:pt idx="101">
                  <c:v>457.16</c:v>
                </c:pt>
                <c:pt idx="102">
                  <c:v>457.16</c:v>
                </c:pt>
                <c:pt idx="103">
                  <c:v>457.16</c:v>
                </c:pt>
                <c:pt idx="104">
                  <c:v>459.49</c:v>
                </c:pt>
                <c:pt idx="105">
                  <c:v>455.29</c:v>
                </c:pt>
                <c:pt idx="106">
                  <c:v>456.48</c:v>
                </c:pt>
                <c:pt idx="107">
                  <c:v>458.29</c:v>
                </c:pt>
                <c:pt idx="108">
                  <c:v>458.29</c:v>
                </c:pt>
                <c:pt idx="109">
                  <c:v>458.29</c:v>
                </c:pt>
                <c:pt idx="110">
                  <c:v>458.29</c:v>
                </c:pt>
                <c:pt idx="111">
                  <c:v>453.77</c:v>
                </c:pt>
                <c:pt idx="112">
                  <c:v>457.59</c:v>
                </c:pt>
                <c:pt idx="113">
                  <c:v>455.59</c:v>
                </c:pt>
                <c:pt idx="114">
                  <c:v>457.19</c:v>
                </c:pt>
                <c:pt idx="115">
                  <c:v>458.19</c:v>
                </c:pt>
                <c:pt idx="116">
                  <c:v>458.19</c:v>
                </c:pt>
                <c:pt idx="117">
                  <c:v>458.19</c:v>
                </c:pt>
                <c:pt idx="118">
                  <c:v>458.34</c:v>
                </c:pt>
                <c:pt idx="119">
                  <c:v>458.27</c:v>
                </c:pt>
                <c:pt idx="120">
                  <c:v>461</c:v>
                </c:pt>
                <c:pt idx="121">
                  <c:v>459.22</c:v>
                </c:pt>
                <c:pt idx="122">
                  <c:v>461.09</c:v>
                </c:pt>
                <c:pt idx="123">
                  <c:v>461.09</c:v>
                </c:pt>
                <c:pt idx="124">
                  <c:v>461.09</c:v>
                </c:pt>
                <c:pt idx="125">
                  <c:v>457.1</c:v>
                </c:pt>
                <c:pt idx="126">
                  <c:v>457.55</c:v>
                </c:pt>
                <c:pt idx="127">
                  <c:v>457.97</c:v>
                </c:pt>
                <c:pt idx="128">
                  <c:v>456.8</c:v>
                </c:pt>
                <c:pt idx="129">
                  <c:v>459.23</c:v>
                </c:pt>
                <c:pt idx="130">
                  <c:v>459.23</c:v>
                </c:pt>
                <c:pt idx="131">
                  <c:v>459.23</c:v>
                </c:pt>
                <c:pt idx="132">
                  <c:v>456.99</c:v>
                </c:pt>
                <c:pt idx="133">
                  <c:v>457.2</c:v>
                </c:pt>
                <c:pt idx="134">
                  <c:v>458.09</c:v>
                </c:pt>
                <c:pt idx="135">
                  <c:v>461.46</c:v>
                </c:pt>
                <c:pt idx="136">
                  <c:v>461.24</c:v>
                </c:pt>
                <c:pt idx="137">
                  <c:v>461.24</c:v>
                </c:pt>
                <c:pt idx="138">
                  <c:v>461.24</c:v>
                </c:pt>
                <c:pt idx="139">
                  <c:v>460.86</c:v>
                </c:pt>
                <c:pt idx="140">
                  <c:v>462.29</c:v>
                </c:pt>
                <c:pt idx="141">
                  <c:v>462.47</c:v>
                </c:pt>
                <c:pt idx="142">
                  <c:v>464.89</c:v>
                </c:pt>
                <c:pt idx="143">
                  <c:v>466.99</c:v>
                </c:pt>
                <c:pt idx="144">
                  <c:v>466.99</c:v>
                </c:pt>
                <c:pt idx="145">
                  <c:v>466.99</c:v>
                </c:pt>
                <c:pt idx="146">
                  <c:v>468.09</c:v>
                </c:pt>
                <c:pt idx="147">
                  <c:v>467.59</c:v>
                </c:pt>
                <c:pt idx="148">
                  <c:v>462.84</c:v>
                </c:pt>
                <c:pt idx="149">
                  <c:v>461.7</c:v>
                </c:pt>
                <c:pt idx="150">
                  <c:v>464.34</c:v>
                </c:pt>
                <c:pt idx="151">
                  <c:v>464.34</c:v>
                </c:pt>
                <c:pt idx="152">
                  <c:v>464.34</c:v>
                </c:pt>
                <c:pt idx="153">
                  <c:v>466.34</c:v>
                </c:pt>
                <c:pt idx="154">
                  <c:v>468.34</c:v>
                </c:pt>
                <c:pt idx="155">
                  <c:v>468.29</c:v>
                </c:pt>
                <c:pt idx="156">
                  <c:v>469.64</c:v>
                </c:pt>
                <c:pt idx="157">
                  <c:v>470.34</c:v>
                </c:pt>
                <c:pt idx="158">
                  <c:v>470.34</c:v>
                </c:pt>
                <c:pt idx="159">
                  <c:v>470.34</c:v>
                </c:pt>
                <c:pt idx="160">
                  <c:v>473.89</c:v>
                </c:pt>
                <c:pt idx="161">
                  <c:v>475.04</c:v>
                </c:pt>
                <c:pt idx="162">
                  <c:v>475.04</c:v>
                </c:pt>
                <c:pt idx="163">
                  <c:v>476.48</c:v>
                </c:pt>
                <c:pt idx="164">
                  <c:v>478.29</c:v>
                </c:pt>
                <c:pt idx="165">
                  <c:v>478.29</c:v>
                </c:pt>
                <c:pt idx="166">
                  <c:v>478.29</c:v>
                </c:pt>
                <c:pt idx="167">
                  <c:v>479.5</c:v>
                </c:pt>
                <c:pt idx="168">
                  <c:v>476.98</c:v>
                </c:pt>
                <c:pt idx="169">
                  <c:v>476.39</c:v>
                </c:pt>
                <c:pt idx="170">
                  <c:v>475.34</c:v>
                </c:pt>
                <c:pt idx="171">
                  <c:v>476.44</c:v>
                </c:pt>
                <c:pt idx="172">
                  <c:v>476.44</c:v>
                </c:pt>
                <c:pt idx="173">
                  <c:v>476.44</c:v>
                </c:pt>
                <c:pt idx="174">
                  <c:v>475</c:v>
                </c:pt>
                <c:pt idx="175">
                  <c:v>476.84</c:v>
                </c:pt>
                <c:pt idx="176">
                  <c:v>476.84</c:v>
                </c:pt>
                <c:pt idx="177">
                  <c:v>475.84</c:v>
                </c:pt>
                <c:pt idx="178">
                  <c:v>477.19</c:v>
                </c:pt>
                <c:pt idx="179">
                  <c:v>477.19</c:v>
                </c:pt>
                <c:pt idx="180">
                  <c:v>477.19</c:v>
                </c:pt>
                <c:pt idx="181">
                  <c:v>477.69</c:v>
                </c:pt>
                <c:pt idx="182">
                  <c:v>477.2</c:v>
                </c:pt>
                <c:pt idx="183">
                  <c:v>476.34</c:v>
                </c:pt>
                <c:pt idx="184">
                  <c:v>477.09</c:v>
                </c:pt>
                <c:pt idx="185">
                  <c:v>477.39</c:v>
                </c:pt>
                <c:pt idx="186">
                  <c:v>477.39</c:v>
                </c:pt>
                <c:pt idx="187">
                  <c:v>477.39</c:v>
                </c:pt>
                <c:pt idx="188">
                  <c:v>473.99</c:v>
                </c:pt>
                <c:pt idx="189">
                  <c:v>478.49</c:v>
                </c:pt>
                <c:pt idx="190">
                  <c:v>479.2</c:v>
                </c:pt>
                <c:pt idx="191">
                  <c:v>473.55</c:v>
                </c:pt>
                <c:pt idx="192">
                  <c:v>473.5</c:v>
                </c:pt>
                <c:pt idx="193">
                  <c:v>473.5</c:v>
                </c:pt>
                <c:pt idx="194">
                  <c:v>473.5</c:v>
                </c:pt>
                <c:pt idx="195">
                  <c:v>477.09</c:v>
                </c:pt>
                <c:pt idx="196">
                  <c:v>473.04</c:v>
                </c:pt>
                <c:pt idx="197">
                  <c:v>470.69</c:v>
                </c:pt>
                <c:pt idx="198">
                  <c:v>472.95</c:v>
                </c:pt>
                <c:pt idx="199">
                  <c:v>467.59</c:v>
                </c:pt>
                <c:pt idx="200">
                  <c:v>467.59</c:v>
                </c:pt>
                <c:pt idx="201">
                  <c:v>467.59</c:v>
                </c:pt>
                <c:pt idx="202">
                  <c:v>464.23</c:v>
                </c:pt>
                <c:pt idx="203">
                  <c:v>465.6</c:v>
                </c:pt>
                <c:pt idx="204">
                  <c:v>462.79</c:v>
                </c:pt>
                <c:pt idx="205">
                  <c:v>462</c:v>
                </c:pt>
                <c:pt idx="206">
                  <c:v>463.84</c:v>
                </c:pt>
                <c:pt idx="207">
                  <c:v>463.84</c:v>
                </c:pt>
                <c:pt idx="208">
                  <c:v>463.84</c:v>
                </c:pt>
                <c:pt idx="209">
                  <c:v>465.34</c:v>
                </c:pt>
                <c:pt idx="210">
                  <c:v>463.09</c:v>
                </c:pt>
                <c:pt idx="211">
                  <c:v>460.19</c:v>
                </c:pt>
                <c:pt idx="212">
                  <c:v>458.09</c:v>
                </c:pt>
                <c:pt idx="213">
                  <c:v>457.34</c:v>
                </c:pt>
                <c:pt idx="214">
                  <c:v>457.34</c:v>
                </c:pt>
                <c:pt idx="215">
                  <c:v>457.34</c:v>
                </c:pt>
                <c:pt idx="216">
                  <c:v>457.84</c:v>
                </c:pt>
                <c:pt idx="217">
                  <c:v>462.09</c:v>
                </c:pt>
                <c:pt idx="218">
                  <c:v>462.09</c:v>
                </c:pt>
                <c:pt idx="219">
                  <c:v>463.29</c:v>
                </c:pt>
                <c:pt idx="220">
                  <c:v>464.09</c:v>
                </c:pt>
                <c:pt idx="221">
                  <c:v>464.09</c:v>
                </c:pt>
                <c:pt idx="222">
                  <c:v>464.09</c:v>
                </c:pt>
                <c:pt idx="223">
                  <c:v>459.09</c:v>
                </c:pt>
                <c:pt idx="224">
                  <c:v>461.09</c:v>
                </c:pt>
                <c:pt idx="225">
                  <c:v>453.09</c:v>
                </c:pt>
                <c:pt idx="226">
                  <c:v>454.09</c:v>
                </c:pt>
                <c:pt idx="227">
                  <c:v>453.79</c:v>
                </c:pt>
                <c:pt idx="228">
                  <c:v>453.79</c:v>
                </c:pt>
                <c:pt idx="229">
                  <c:v>453.79</c:v>
                </c:pt>
                <c:pt idx="230">
                  <c:v>462.09</c:v>
                </c:pt>
                <c:pt idx="231">
                  <c:v>458.89</c:v>
                </c:pt>
                <c:pt idx="232">
                  <c:v>451.11</c:v>
                </c:pt>
                <c:pt idx="233">
                  <c:v>449.58</c:v>
                </c:pt>
                <c:pt idx="234">
                  <c:v>446.08</c:v>
                </c:pt>
                <c:pt idx="235">
                  <c:v>446.08</c:v>
                </c:pt>
                <c:pt idx="236">
                  <c:v>446.08</c:v>
                </c:pt>
                <c:pt idx="237">
                  <c:v>444.78</c:v>
                </c:pt>
                <c:pt idx="238">
                  <c:v>443.94</c:v>
                </c:pt>
                <c:pt idx="239">
                  <c:v>446.08</c:v>
                </c:pt>
                <c:pt idx="240">
                  <c:v>446.33</c:v>
                </c:pt>
                <c:pt idx="241">
                  <c:v>444.88</c:v>
                </c:pt>
                <c:pt idx="242">
                  <c:v>444.88</c:v>
                </c:pt>
                <c:pt idx="243">
                  <c:v>444.88</c:v>
                </c:pt>
                <c:pt idx="244">
                  <c:v>443.58</c:v>
                </c:pt>
                <c:pt idx="245">
                  <c:v>443.58</c:v>
                </c:pt>
                <c:pt idx="246">
                  <c:v>444.08</c:v>
                </c:pt>
                <c:pt idx="247">
                  <c:v>444.08</c:v>
                </c:pt>
                <c:pt idx="248">
                  <c:v>444.08</c:v>
                </c:pt>
                <c:pt idx="249">
                  <c:v>444.08</c:v>
                </c:pt>
                <c:pt idx="250">
                  <c:v>444.08</c:v>
                </c:pt>
                <c:pt idx="251">
                  <c:v>444.08</c:v>
                </c:pt>
                <c:pt idx="252">
                  <c:v>444.38</c:v>
                </c:pt>
                <c:pt idx="253">
                  <c:v>444.38</c:v>
                </c:pt>
                <c:pt idx="254">
                  <c:v>445.53</c:v>
                </c:pt>
                <c:pt idx="255">
                  <c:v>444.88</c:v>
                </c:pt>
                <c:pt idx="256">
                  <c:v>444.88</c:v>
                </c:pt>
                <c:pt idx="257">
                  <c:v>444.88</c:v>
                </c:pt>
                <c:pt idx="258">
                  <c:v>443.83</c:v>
                </c:pt>
                <c:pt idx="259">
                  <c:v>443.33</c:v>
                </c:pt>
                <c:pt idx="260">
                  <c:v>443.43</c:v>
                </c:pt>
                <c:pt idx="261">
                  <c:v>444.58</c:v>
                </c:pt>
                <c:pt idx="262">
                  <c:v>444.58</c:v>
                </c:pt>
                <c:pt idx="263">
                  <c:v>444.58</c:v>
                </c:pt>
                <c:pt idx="264">
                  <c:v>444.58</c:v>
                </c:pt>
                <c:pt idx="265">
                  <c:v>444.28</c:v>
                </c:pt>
                <c:pt idx="266">
                  <c:v>442.28</c:v>
                </c:pt>
                <c:pt idx="267">
                  <c:v>441.53</c:v>
                </c:pt>
                <c:pt idx="268">
                  <c:v>442.58</c:v>
                </c:pt>
                <c:pt idx="269">
                  <c:v>445.08</c:v>
                </c:pt>
                <c:pt idx="270">
                  <c:v>445.08</c:v>
                </c:pt>
                <c:pt idx="271">
                  <c:v>445.08</c:v>
                </c:pt>
                <c:pt idx="272">
                  <c:v>445.08</c:v>
                </c:pt>
                <c:pt idx="273">
                  <c:v>445.08</c:v>
                </c:pt>
                <c:pt idx="274">
                  <c:v>444.58</c:v>
                </c:pt>
                <c:pt idx="275">
                  <c:v>447.83</c:v>
                </c:pt>
                <c:pt idx="276">
                  <c:v>450.33</c:v>
                </c:pt>
                <c:pt idx="277">
                  <c:v>450.33</c:v>
                </c:pt>
                <c:pt idx="278">
                  <c:v>450.33</c:v>
                </c:pt>
                <c:pt idx="279">
                  <c:v>453.59</c:v>
                </c:pt>
                <c:pt idx="280">
                  <c:v>449.16</c:v>
                </c:pt>
                <c:pt idx="281">
                  <c:v>449.16</c:v>
                </c:pt>
                <c:pt idx="282">
                  <c:v>450</c:v>
                </c:pt>
                <c:pt idx="283">
                  <c:v>447.73</c:v>
                </c:pt>
                <c:pt idx="284">
                  <c:v>447.73</c:v>
                </c:pt>
                <c:pt idx="285">
                  <c:v>447.73</c:v>
                </c:pt>
                <c:pt idx="286">
                  <c:v>446.93</c:v>
                </c:pt>
                <c:pt idx="287">
                  <c:v>448.08</c:v>
                </c:pt>
                <c:pt idx="288">
                  <c:v>447.93</c:v>
                </c:pt>
                <c:pt idx="289">
                  <c:v>448.08</c:v>
                </c:pt>
                <c:pt idx="290">
                  <c:v>447.58</c:v>
                </c:pt>
                <c:pt idx="291">
                  <c:v>447.58</c:v>
                </c:pt>
                <c:pt idx="292">
                  <c:v>447.58</c:v>
                </c:pt>
                <c:pt idx="293">
                  <c:v>452.79</c:v>
                </c:pt>
                <c:pt idx="294">
                  <c:v>449.88</c:v>
                </c:pt>
                <c:pt idx="295">
                  <c:v>448.08</c:v>
                </c:pt>
                <c:pt idx="296">
                  <c:v>447.33</c:v>
                </c:pt>
                <c:pt idx="297">
                  <c:v>446.08</c:v>
                </c:pt>
                <c:pt idx="298">
                  <c:v>446.08</c:v>
                </c:pt>
                <c:pt idx="299">
                  <c:v>446.08</c:v>
                </c:pt>
                <c:pt idx="300">
                  <c:v>444.08</c:v>
                </c:pt>
                <c:pt idx="301">
                  <c:v>445.08</c:v>
                </c:pt>
                <c:pt idx="302">
                  <c:v>447.08</c:v>
                </c:pt>
                <c:pt idx="303">
                  <c:v>447.88</c:v>
                </c:pt>
                <c:pt idx="304">
                  <c:v>448.18</c:v>
                </c:pt>
                <c:pt idx="305">
                  <c:v>448.18</c:v>
                </c:pt>
                <c:pt idx="306">
                  <c:v>448.18</c:v>
                </c:pt>
                <c:pt idx="307">
                  <c:v>448.38</c:v>
                </c:pt>
                <c:pt idx="308">
                  <c:v>446.13</c:v>
                </c:pt>
                <c:pt idx="309">
                  <c:v>447.2</c:v>
                </c:pt>
                <c:pt idx="310">
                  <c:v>442.98</c:v>
                </c:pt>
                <c:pt idx="311">
                  <c:v>443.98</c:v>
                </c:pt>
                <c:pt idx="312">
                  <c:v>443.98</c:v>
                </c:pt>
                <c:pt idx="313">
                  <c:v>443.98</c:v>
                </c:pt>
                <c:pt idx="314">
                  <c:v>445.08</c:v>
                </c:pt>
                <c:pt idx="315">
                  <c:v>445.5</c:v>
                </c:pt>
                <c:pt idx="316">
                  <c:v>441.7</c:v>
                </c:pt>
                <c:pt idx="317">
                  <c:v>443.75</c:v>
                </c:pt>
                <c:pt idx="318">
                  <c:v>448.1</c:v>
                </c:pt>
                <c:pt idx="319">
                  <c:v>448.1</c:v>
                </c:pt>
                <c:pt idx="320">
                  <c:v>448.1</c:v>
                </c:pt>
                <c:pt idx="321">
                  <c:v>447.48</c:v>
                </c:pt>
                <c:pt idx="322">
                  <c:v>449.38</c:v>
                </c:pt>
                <c:pt idx="323">
                  <c:v>449.78</c:v>
                </c:pt>
                <c:pt idx="324">
                  <c:v>450.48</c:v>
                </c:pt>
                <c:pt idx="325">
                  <c:v>447.68</c:v>
                </c:pt>
                <c:pt idx="326">
                  <c:v>447.68</c:v>
                </c:pt>
                <c:pt idx="327">
                  <c:v>447.68</c:v>
                </c:pt>
                <c:pt idx="328">
                  <c:v>443.88</c:v>
                </c:pt>
                <c:pt idx="329">
                  <c:v>443.5</c:v>
                </c:pt>
                <c:pt idx="330">
                  <c:v>442.98</c:v>
                </c:pt>
                <c:pt idx="331">
                  <c:v>442.98</c:v>
                </c:pt>
                <c:pt idx="332">
                  <c:v>442.98</c:v>
                </c:pt>
                <c:pt idx="333">
                  <c:v>442.98</c:v>
                </c:pt>
                <c:pt idx="334">
                  <c:v>442.98</c:v>
                </c:pt>
                <c:pt idx="335">
                  <c:v>444.78</c:v>
                </c:pt>
                <c:pt idx="336">
                  <c:v>445.18</c:v>
                </c:pt>
                <c:pt idx="337">
                  <c:v>447.45</c:v>
                </c:pt>
                <c:pt idx="338">
                  <c:v>451.58</c:v>
                </c:pt>
                <c:pt idx="339">
                  <c:v>451.58</c:v>
                </c:pt>
                <c:pt idx="340">
                  <c:v>451.58</c:v>
                </c:pt>
                <c:pt idx="341">
                  <c:v>451.58</c:v>
                </c:pt>
                <c:pt idx="342">
                  <c:v>455.59</c:v>
                </c:pt>
                <c:pt idx="343">
                  <c:v>454.19</c:v>
                </c:pt>
                <c:pt idx="344">
                  <c:v>453.69</c:v>
                </c:pt>
                <c:pt idx="345">
                  <c:v>456.69</c:v>
                </c:pt>
                <c:pt idx="346">
                  <c:v>454.6</c:v>
                </c:pt>
                <c:pt idx="347">
                  <c:v>454.6</c:v>
                </c:pt>
                <c:pt idx="348">
                  <c:v>454.6</c:v>
                </c:pt>
                <c:pt idx="349">
                  <c:v>456.19</c:v>
                </c:pt>
                <c:pt idx="350">
                  <c:v>456.69</c:v>
                </c:pt>
                <c:pt idx="351">
                  <c:v>451.68</c:v>
                </c:pt>
                <c:pt idx="352">
                  <c:v>450</c:v>
                </c:pt>
                <c:pt idx="353">
                  <c:v>450.88</c:v>
                </c:pt>
                <c:pt idx="354">
                  <c:v>450.88</c:v>
                </c:pt>
                <c:pt idx="355">
                  <c:v>450.88</c:v>
                </c:pt>
                <c:pt idx="356">
                  <c:v>450.75</c:v>
                </c:pt>
                <c:pt idx="357">
                  <c:v>451.98</c:v>
                </c:pt>
                <c:pt idx="358">
                  <c:v>451</c:v>
                </c:pt>
                <c:pt idx="359">
                  <c:v>444.65</c:v>
                </c:pt>
                <c:pt idx="360">
                  <c:v>445.08</c:v>
                </c:pt>
                <c:pt idx="361">
                  <c:v>445.08</c:v>
                </c:pt>
                <c:pt idx="362">
                  <c:v>445.08</c:v>
                </c:pt>
                <c:pt idx="363">
                  <c:v>445.58</c:v>
                </c:pt>
                <c:pt idx="364">
                  <c:v>446.85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DE0-4CE0-97C6-601C0F6A7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657455"/>
        <c:axId val="1862113535"/>
      </c:lineChart>
      <c:dateAx>
        <c:axId val="5177687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517770240"/>
        <c:crosses val="autoZero"/>
        <c:auto val="1"/>
        <c:lblOffset val="100"/>
        <c:baseTimeUnit val="days"/>
        <c:majorUnit val="2"/>
        <c:majorTimeUnit val="months"/>
        <c:minorUnit val="3"/>
      </c:dateAx>
      <c:valAx>
        <c:axId val="517770240"/>
        <c:scaling>
          <c:orientation val="minMax"/>
          <c:min val="4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ru-RU"/>
          </a:p>
        </c:txPr>
        <c:crossAx val="517768704"/>
        <c:crosses val="autoZero"/>
        <c:crossBetween val="between"/>
      </c:valAx>
      <c:valAx>
        <c:axId val="1862113535"/>
        <c:scaling>
          <c:orientation val="minMax"/>
          <c:min val="410"/>
        </c:scaling>
        <c:delete val="0"/>
        <c:axPos val="r"/>
        <c:numFmt formatCode="General" sourceLinked="1"/>
        <c:majorTickMark val="out"/>
        <c:minorTickMark val="none"/>
        <c:tickLblPos val="nextTo"/>
        <c:crossAx val="2008657455"/>
        <c:crosses val="max"/>
        <c:crossBetween val="between"/>
      </c:valAx>
      <c:dateAx>
        <c:axId val="200865745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62113535"/>
        <c:crosses val="autoZero"/>
        <c:auto val="1"/>
        <c:lblOffset val="100"/>
        <c:baseTimeUnit val="days"/>
      </c:dateAx>
      <c:spPr>
        <a:noFill/>
        <a:ln w="9525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0934865900383141"/>
          <c:y val="0.93858796296296299"/>
          <c:w val="0.33478524904214563"/>
          <c:h val="6.1412037037037036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100"/>
            </a:pPr>
            <a:r>
              <a:rPr lang="ru-RU" sz="1100"/>
              <a:t>Динамика нефти </a:t>
            </a:r>
            <a:r>
              <a:rPr lang="en-US" sz="1100"/>
              <a:t>Brent &amp; WTI, $</a:t>
            </a:r>
            <a:r>
              <a:rPr lang="ru-RU" sz="1100"/>
              <a:t> за барр.</a:t>
            </a:r>
            <a:endParaRPr lang="en-US" sz="1100"/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5.9560919540229885E-2"/>
          <c:y val="0.11143858024691358"/>
          <c:w val="0.88683888888888884"/>
          <c:h val="0.71524228395061729"/>
        </c:manualLayout>
      </c:layout>
      <c:lineChart>
        <c:grouping val="standard"/>
        <c:varyColors val="0"/>
        <c:ser>
          <c:idx val="0"/>
          <c:order val="0"/>
          <c:tx>
            <c:v>Brent</c:v>
          </c:tx>
          <c:spPr>
            <a:ln w="25400"/>
          </c:spPr>
          <c:marker>
            <c:symbol val="none"/>
          </c:marker>
          <c:cat>
            <c:numRef>
              <c:f>'CHARTS-FIXED'!$A$7:$A$371</c:f>
              <c:numCache>
                <c:formatCode>m/d/yyyy</c:formatCode>
                <c:ptCount val="365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  <c:pt idx="7">
                  <c:v>45378</c:v>
                </c:pt>
                <c:pt idx="8">
                  <c:v>45377</c:v>
                </c:pt>
                <c:pt idx="9">
                  <c:v>45376</c:v>
                </c:pt>
                <c:pt idx="10">
                  <c:v>45375</c:v>
                </c:pt>
                <c:pt idx="11">
                  <c:v>45374</c:v>
                </c:pt>
                <c:pt idx="12">
                  <c:v>45373</c:v>
                </c:pt>
                <c:pt idx="13">
                  <c:v>45372</c:v>
                </c:pt>
                <c:pt idx="14">
                  <c:v>45371</c:v>
                </c:pt>
                <c:pt idx="15">
                  <c:v>45370</c:v>
                </c:pt>
                <c:pt idx="16">
                  <c:v>45369</c:v>
                </c:pt>
                <c:pt idx="17">
                  <c:v>45368</c:v>
                </c:pt>
                <c:pt idx="18">
                  <c:v>45367</c:v>
                </c:pt>
                <c:pt idx="19">
                  <c:v>45366</c:v>
                </c:pt>
                <c:pt idx="20">
                  <c:v>45365</c:v>
                </c:pt>
                <c:pt idx="21">
                  <c:v>45364</c:v>
                </c:pt>
                <c:pt idx="22">
                  <c:v>45363</c:v>
                </c:pt>
                <c:pt idx="23">
                  <c:v>45362</c:v>
                </c:pt>
                <c:pt idx="24">
                  <c:v>45361</c:v>
                </c:pt>
                <c:pt idx="25">
                  <c:v>45360</c:v>
                </c:pt>
                <c:pt idx="26">
                  <c:v>45359</c:v>
                </c:pt>
                <c:pt idx="27">
                  <c:v>45358</c:v>
                </c:pt>
                <c:pt idx="28">
                  <c:v>45357</c:v>
                </c:pt>
                <c:pt idx="29">
                  <c:v>45356</c:v>
                </c:pt>
                <c:pt idx="30">
                  <c:v>45355</c:v>
                </c:pt>
                <c:pt idx="31">
                  <c:v>45354</c:v>
                </c:pt>
                <c:pt idx="32">
                  <c:v>45353</c:v>
                </c:pt>
                <c:pt idx="33">
                  <c:v>45352</c:v>
                </c:pt>
                <c:pt idx="34">
                  <c:v>45351</c:v>
                </c:pt>
                <c:pt idx="35">
                  <c:v>45350</c:v>
                </c:pt>
                <c:pt idx="36">
                  <c:v>45349</c:v>
                </c:pt>
                <c:pt idx="37">
                  <c:v>45348</c:v>
                </c:pt>
                <c:pt idx="38">
                  <c:v>45347</c:v>
                </c:pt>
                <c:pt idx="39">
                  <c:v>45346</c:v>
                </c:pt>
                <c:pt idx="40">
                  <c:v>45345</c:v>
                </c:pt>
                <c:pt idx="41">
                  <c:v>45344</c:v>
                </c:pt>
                <c:pt idx="42">
                  <c:v>45343</c:v>
                </c:pt>
                <c:pt idx="43">
                  <c:v>45342</c:v>
                </c:pt>
                <c:pt idx="44">
                  <c:v>45341</c:v>
                </c:pt>
                <c:pt idx="45">
                  <c:v>45340</c:v>
                </c:pt>
                <c:pt idx="46">
                  <c:v>45339</c:v>
                </c:pt>
                <c:pt idx="47">
                  <c:v>45338</c:v>
                </c:pt>
                <c:pt idx="48">
                  <c:v>45337</c:v>
                </c:pt>
                <c:pt idx="49">
                  <c:v>45336</c:v>
                </c:pt>
                <c:pt idx="50">
                  <c:v>45335</c:v>
                </c:pt>
                <c:pt idx="51">
                  <c:v>45334</c:v>
                </c:pt>
                <c:pt idx="52">
                  <c:v>45333</c:v>
                </c:pt>
                <c:pt idx="53">
                  <c:v>45332</c:v>
                </c:pt>
                <c:pt idx="54">
                  <c:v>45331</c:v>
                </c:pt>
                <c:pt idx="55">
                  <c:v>45330</c:v>
                </c:pt>
                <c:pt idx="56">
                  <c:v>45329</c:v>
                </c:pt>
                <c:pt idx="57">
                  <c:v>45328</c:v>
                </c:pt>
                <c:pt idx="58">
                  <c:v>45327</c:v>
                </c:pt>
                <c:pt idx="59">
                  <c:v>45326</c:v>
                </c:pt>
                <c:pt idx="60">
                  <c:v>45325</c:v>
                </c:pt>
                <c:pt idx="61">
                  <c:v>45324</c:v>
                </c:pt>
                <c:pt idx="62">
                  <c:v>45323</c:v>
                </c:pt>
                <c:pt idx="63">
                  <c:v>45322</c:v>
                </c:pt>
                <c:pt idx="64">
                  <c:v>45321</c:v>
                </c:pt>
                <c:pt idx="65">
                  <c:v>45320</c:v>
                </c:pt>
                <c:pt idx="66">
                  <c:v>45319</c:v>
                </c:pt>
                <c:pt idx="67">
                  <c:v>45318</c:v>
                </c:pt>
                <c:pt idx="68">
                  <c:v>45317</c:v>
                </c:pt>
                <c:pt idx="69">
                  <c:v>45316</c:v>
                </c:pt>
                <c:pt idx="70">
                  <c:v>45315</c:v>
                </c:pt>
                <c:pt idx="71">
                  <c:v>45314</c:v>
                </c:pt>
                <c:pt idx="72">
                  <c:v>45313</c:v>
                </c:pt>
                <c:pt idx="73">
                  <c:v>45312</c:v>
                </c:pt>
                <c:pt idx="74">
                  <c:v>45311</c:v>
                </c:pt>
                <c:pt idx="75">
                  <c:v>45310</c:v>
                </c:pt>
                <c:pt idx="76">
                  <c:v>45309</c:v>
                </c:pt>
                <c:pt idx="77">
                  <c:v>45308</c:v>
                </c:pt>
                <c:pt idx="78">
                  <c:v>45307</c:v>
                </c:pt>
                <c:pt idx="79">
                  <c:v>45306</c:v>
                </c:pt>
                <c:pt idx="80">
                  <c:v>45305</c:v>
                </c:pt>
                <c:pt idx="81">
                  <c:v>45304</c:v>
                </c:pt>
                <c:pt idx="82">
                  <c:v>45303</c:v>
                </c:pt>
                <c:pt idx="83">
                  <c:v>45302</c:v>
                </c:pt>
                <c:pt idx="84">
                  <c:v>45301</c:v>
                </c:pt>
                <c:pt idx="85">
                  <c:v>45300</c:v>
                </c:pt>
                <c:pt idx="86">
                  <c:v>45299</c:v>
                </c:pt>
                <c:pt idx="87">
                  <c:v>45298</c:v>
                </c:pt>
                <c:pt idx="88">
                  <c:v>45297</c:v>
                </c:pt>
                <c:pt idx="89">
                  <c:v>45296</c:v>
                </c:pt>
                <c:pt idx="90">
                  <c:v>45295</c:v>
                </c:pt>
                <c:pt idx="91">
                  <c:v>45294</c:v>
                </c:pt>
                <c:pt idx="92">
                  <c:v>45293</c:v>
                </c:pt>
                <c:pt idx="93">
                  <c:v>45292</c:v>
                </c:pt>
                <c:pt idx="94">
                  <c:v>45291</c:v>
                </c:pt>
                <c:pt idx="95">
                  <c:v>45290</c:v>
                </c:pt>
                <c:pt idx="96">
                  <c:v>45289</c:v>
                </c:pt>
                <c:pt idx="97">
                  <c:v>45288</c:v>
                </c:pt>
                <c:pt idx="98">
                  <c:v>45287</c:v>
                </c:pt>
                <c:pt idx="99">
                  <c:v>45286</c:v>
                </c:pt>
                <c:pt idx="100">
                  <c:v>45285</c:v>
                </c:pt>
                <c:pt idx="101">
                  <c:v>45284</c:v>
                </c:pt>
                <c:pt idx="102">
                  <c:v>45283</c:v>
                </c:pt>
                <c:pt idx="103">
                  <c:v>45282</c:v>
                </c:pt>
                <c:pt idx="104">
                  <c:v>45281</c:v>
                </c:pt>
                <c:pt idx="105">
                  <c:v>45280</c:v>
                </c:pt>
                <c:pt idx="106">
                  <c:v>45279</c:v>
                </c:pt>
                <c:pt idx="107">
                  <c:v>45278</c:v>
                </c:pt>
                <c:pt idx="108">
                  <c:v>45277</c:v>
                </c:pt>
                <c:pt idx="109">
                  <c:v>45276</c:v>
                </c:pt>
                <c:pt idx="110">
                  <c:v>45275</c:v>
                </c:pt>
                <c:pt idx="111">
                  <c:v>45274</c:v>
                </c:pt>
                <c:pt idx="112">
                  <c:v>45273</c:v>
                </c:pt>
                <c:pt idx="113">
                  <c:v>45272</c:v>
                </c:pt>
                <c:pt idx="114">
                  <c:v>45271</c:v>
                </c:pt>
                <c:pt idx="115">
                  <c:v>45270</c:v>
                </c:pt>
                <c:pt idx="116">
                  <c:v>45269</c:v>
                </c:pt>
                <c:pt idx="117">
                  <c:v>45268</c:v>
                </c:pt>
                <c:pt idx="118">
                  <c:v>45267</c:v>
                </c:pt>
                <c:pt idx="119">
                  <c:v>45266</c:v>
                </c:pt>
                <c:pt idx="120">
                  <c:v>45265</c:v>
                </c:pt>
                <c:pt idx="121">
                  <c:v>45264</c:v>
                </c:pt>
                <c:pt idx="122">
                  <c:v>45263</c:v>
                </c:pt>
                <c:pt idx="123">
                  <c:v>45262</c:v>
                </c:pt>
                <c:pt idx="124">
                  <c:v>45261</c:v>
                </c:pt>
                <c:pt idx="125">
                  <c:v>45260</c:v>
                </c:pt>
                <c:pt idx="126">
                  <c:v>45259</c:v>
                </c:pt>
                <c:pt idx="127">
                  <c:v>45258</c:v>
                </c:pt>
                <c:pt idx="128">
                  <c:v>45257</c:v>
                </c:pt>
                <c:pt idx="129">
                  <c:v>45256</c:v>
                </c:pt>
                <c:pt idx="130">
                  <c:v>45255</c:v>
                </c:pt>
                <c:pt idx="131">
                  <c:v>45254</c:v>
                </c:pt>
                <c:pt idx="132">
                  <c:v>45253</c:v>
                </c:pt>
                <c:pt idx="133">
                  <c:v>45252</c:v>
                </c:pt>
                <c:pt idx="134">
                  <c:v>45251</c:v>
                </c:pt>
                <c:pt idx="135">
                  <c:v>45250</c:v>
                </c:pt>
                <c:pt idx="136">
                  <c:v>45249</c:v>
                </c:pt>
                <c:pt idx="137">
                  <c:v>45248</c:v>
                </c:pt>
                <c:pt idx="138">
                  <c:v>45247</c:v>
                </c:pt>
                <c:pt idx="139">
                  <c:v>45246</c:v>
                </c:pt>
                <c:pt idx="140">
                  <c:v>45245</c:v>
                </c:pt>
                <c:pt idx="141">
                  <c:v>45244</c:v>
                </c:pt>
                <c:pt idx="142">
                  <c:v>45243</c:v>
                </c:pt>
                <c:pt idx="143">
                  <c:v>45242</c:v>
                </c:pt>
                <c:pt idx="144">
                  <c:v>45241</c:v>
                </c:pt>
                <c:pt idx="145">
                  <c:v>45240</c:v>
                </c:pt>
                <c:pt idx="146">
                  <c:v>45239</c:v>
                </c:pt>
                <c:pt idx="147">
                  <c:v>45238</c:v>
                </c:pt>
                <c:pt idx="148">
                  <c:v>45237</c:v>
                </c:pt>
                <c:pt idx="149">
                  <c:v>45236</c:v>
                </c:pt>
                <c:pt idx="150">
                  <c:v>45235</c:v>
                </c:pt>
                <c:pt idx="151">
                  <c:v>45234</c:v>
                </c:pt>
                <c:pt idx="152">
                  <c:v>45233</c:v>
                </c:pt>
                <c:pt idx="153">
                  <c:v>45232</c:v>
                </c:pt>
                <c:pt idx="154">
                  <c:v>45231</c:v>
                </c:pt>
                <c:pt idx="155">
                  <c:v>45230</c:v>
                </c:pt>
                <c:pt idx="156">
                  <c:v>45229</c:v>
                </c:pt>
                <c:pt idx="157">
                  <c:v>45228</c:v>
                </c:pt>
                <c:pt idx="158">
                  <c:v>45227</c:v>
                </c:pt>
                <c:pt idx="159">
                  <c:v>45226</c:v>
                </c:pt>
                <c:pt idx="160">
                  <c:v>45225</c:v>
                </c:pt>
                <c:pt idx="161">
                  <c:v>45224</c:v>
                </c:pt>
                <c:pt idx="162">
                  <c:v>45223</c:v>
                </c:pt>
                <c:pt idx="163">
                  <c:v>45222</c:v>
                </c:pt>
                <c:pt idx="164">
                  <c:v>45221</c:v>
                </c:pt>
                <c:pt idx="165">
                  <c:v>45220</c:v>
                </c:pt>
                <c:pt idx="166">
                  <c:v>45219</c:v>
                </c:pt>
                <c:pt idx="167">
                  <c:v>45218</c:v>
                </c:pt>
                <c:pt idx="168">
                  <c:v>45217</c:v>
                </c:pt>
                <c:pt idx="169">
                  <c:v>45216</c:v>
                </c:pt>
                <c:pt idx="170">
                  <c:v>45215</c:v>
                </c:pt>
                <c:pt idx="171">
                  <c:v>45214</c:v>
                </c:pt>
                <c:pt idx="172">
                  <c:v>45213</c:v>
                </c:pt>
                <c:pt idx="173">
                  <c:v>45212</c:v>
                </c:pt>
                <c:pt idx="174">
                  <c:v>45211</c:v>
                </c:pt>
                <c:pt idx="175">
                  <c:v>45210</c:v>
                </c:pt>
                <c:pt idx="176">
                  <c:v>45209</c:v>
                </c:pt>
                <c:pt idx="177">
                  <c:v>45208</c:v>
                </c:pt>
                <c:pt idx="178">
                  <c:v>45207</c:v>
                </c:pt>
                <c:pt idx="179">
                  <c:v>45206</c:v>
                </c:pt>
                <c:pt idx="180">
                  <c:v>45205</c:v>
                </c:pt>
                <c:pt idx="181">
                  <c:v>45204</c:v>
                </c:pt>
                <c:pt idx="182">
                  <c:v>45203</c:v>
                </c:pt>
                <c:pt idx="183">
                  <c:v>45202</c:v>
                </c:pt>
                <c:pt idx="184">
                  <c:v>45201</c:v>
                </c:pt>
                <c:pt idx="185">
                  <c:v>45200</c:v>
                </c:pt>
                <c:pt idx="186">
                  <c:v>45199</c:v>
                </c:pt>
                <c:pt idx="187">
                  <c:v>45198</c:v>
                </c:pt>
                <c:pt idx="188">
                  <c:v>45197</c:v>
                </c:pt>
                <c:pt idx="189">
                  <c:v>45196</c:v>
                </c:pt>
                <c:pt idx="190">
                  <c:v>45195</c:v>
                </c:pt>
                <c:pt idx="191">
                  <c:v>45194</c:v>
                </c:pt>
                <c:pt idx="192">
                  <c:v>45193</c:v>
                </c:pt>
                <c:pt idx="193">
                  <c:v>45192</c:v>
                </c:pt>
                <c:pt idx="194">
                  <c:v>45191</c:v>
                </c:pt>
                <c:pt idx="195">
                  <c:v>45190</c:v>
                </c:pt>
                <c:pt idx="196">
                  <c:v>45189</c:v>
                </c:pt>
                <c:pt idx="197">
                  <c:v>45188</c:v>
                </c:pt>
                <c:pt idx="198">
                  <c:v>45187</c:v>
                </c:pt>
                <c:pt idx="199">
                  <c:v>45186</c:v>
                </c:pt>
                <c:pt idx="200">
                  <c:v>45185</c:v>
                </c:pt>
                <c:pt idx="201">
                  <c:v>45184</c:v>
                </c:pt>
                <c:pt idx="202">
                  <c:v>45183</c:v>
                </c:pt>
                <c:pt idx="203">
                  <c:v>45182</c:v>
                </c:pt>
                <c:pt idx="204">
                  <c:v>45181</c:v>
                </c:pt>
                <c:pt idx="205">
                  <c:v>45180</c:v>
                </c:pt>
                <c:pt idx="206">
                  <c:v>45179</c:v>
                </c:pt>
                <c:pt idx="207">
                  <c:v>45178</c:v>
                </c:pt>
                <c:pt idx="208">
                  <c:v>45177</c:v>
                </c:pt>
                <c:pt idx="209">
                  <c:v>45176</c:v>
                </c:pt>
                <c:pt idx="210">
                  <c:v>45175</c:v>
                </c:pt>
                <c:pt idx="211">
                  <c:v>45174</c:v>
                </c:pt>
                <c:pt idx="212">
                  <c:v>45173</c:v>
                </c:pt>
                <c:pt idx="213">
                  <c:v>45172</c:v>
                </c:pt>
                <c:pt idx="214">
                  <c:v>45171</c:v>
                </c:pt>
                <c:pt idx="215">
                  <c:v>45170</c:v>
                </c:pt>
                <c:pt idx="216">
                  <c:v>45169</c:v>
                </c:pt>
                <c:pt idx="217">
                  <c:v>45168</c:v>
                </c:pt>
                <c:pt idx="218">
                  <c:v>45167</c:v>
                </c:pt>
                <c:pt idx="219">
                  <c:v>45166</c:v>
                </c:pt>
                <c:pt idx="220">
                  <c:v>45165</c:v>
                </c:pt>
                <c:pt idx="221">
                  <c:v>45164</c:v>
                </c:pt>
                <c:pt idx="222">
                  <c:v>45163</c:v>
                </c:pt>
                <c:pt idx="223">
                  <c:v>45162</c:v>
                </c:pt>
                <c:pt idx="224">
                  <c:v>45161</c:v>
                </c:pt>
                <c:pt idx="225">
                  <c:v>45160</c:v>
                </c:pt>
                <c:pt idx="226">
                  <c:v>45159</c:v>
                </c:pt>
                <c:pt idx="227">
                  <c:v>45158</c:v>
                </c:pt>
                <c:pt idx="228">
                  <c:v>45157</c:v>
                </c:pt>
                <c:pt idx="229">
                  <c:v>45156</c:v>
                </c:pt>
                <c:pt idx="230">
                  <c:v>45155</c:v>
                </c:pt>
                <c:pt idx="231">
                  <c:v>45154</c:v>
                </c:pt>
                <c:pt idx="232">
                  <c:v>45153</c:v>
                </c:pt>
                <c:pt idx="233">
                  <c:v>45152</c:v>
                </c:pt>
                <c:pt idx="234">
                  <c:v>45151</c:v>
                </c:pt>
                <c:pt idx="235">
                  <c:v>45150</c:v>
                </c:pt>
                <c:pt idx="236">
                  <c:v>45149</c:v>
                </c:pt>
                <c:pt idx="237">
                  <c:v>45148</c:v>
                </c:pt>
                <c:pt idx="238">
                  <c:v>45147</c:v>
                </c:pt>
                <c:pt idx="239">
                  <c:v>45146</c:v>
                </c:pt>
                <c:pt idx="240">
                  <c:v>45145</c:v>
                </c:pt>
                <c:pt idx="241">
                  <c:v>45144</c:v>
                </c:pt>
                <c:pt idx="242">
                  <c:v>45143</c:v>
                </c:pt>
                <c:pt idx="243">
                  <c:v>45142</c:v>
                </c:pt>
                <c:pt idx="244">
                  <c:v>45141</c:v>
                </c:pt>
                <c:pt idx="245">
                  <c:v>45140</c:v>
                </c:pt>
                <c:pt idx="246">
                  <c:v>45139</c:v>
                </c:pt>
                <c:pt idx="247">
                  <c:v>45138</c:v>
                </c:pt>
                <c:pt idx="248">
                  <c:v>45137</c:v>
                </c:pt>
                <c:pt idx="249">
                  <c:v>45136</c:v>
                </c:pt>
                <c:pt idx="250">
                  <c:v>45135</c:v>
                </c:pt>
                <c:pt idx="251">
                  <c:v>45134</c:v>
                </c:pt>
                <c:pt idx="252">
                  <c:v>45133</c:v>
                </c:pt>
                <c:pt idx="253">
                  <c:v>45132</c:v>
                </c:pt>
                <c:pt idx="254">
                  <c:v>45131</c:v>
                </c:pt>
                <c:pt idx="255">
                  <c:v>45130</c:v>
                </c:pt>
                <c:pt idx="256">
                  <c:v>45129</c:v>
                </c:pt>
                <c:pt idx="257">
                  <c:v>45128</c:v>
                </c:pt>
                <c:pt idx="258">
                  <c:v>45127</c:v>
                </c:pt>
                <c:pt idx="259">
                  <c:v>45126</c:v>
                </c:pt>
                <c:pt idx="260">
                  <c:v>45125</c:v>
                </c:pt>
                <c:pt idx="261">
                  <c:v>45124</c:v>
                </c:pt>
                <c:pt idx="262">
                  <c:v>45123</c:v>
                </c:pt>
                <c:pt idx="263">
                  <c:v>45122</c:v>
                </c:pt>
                <c:pt idx="264">
                  <c:v>45121</c:v>
                </c:pt>
                <c:pt idx="265">
                  <c:v>45120</c:v>
                </c:pt>
                <c:pt idx="266">
                  <c:v>45119</c:v>
                </c:pt>
                <c:pt idx="267">
                  <c:v>45118</c:v>
                </c:pt>
                <c:pt idx="268">
                  <c:v>45117</c:v>
                </c:pt>
                <c:pt idx="269">
                  <c:v>45116</c:v>
                </c:pt>
                <c:pt idx="270">
                  <c:v>45115</c:v>
                </c:pt>
                <c:pt idx="271">
                  <c:v>45114</c:v>
                </c:pt>
                <c:pt idx="272">
                  <c:v>45113</c:v>
                </c:pt>
                <c:pt idx="273">
                  <c:v>45112</c:v>
                </c:pt>
                <c:pt idx="274">
                  <c:v>45111</c:v>
                </c:pt>
                <c:pt idx="275">
                  <c:v>45110</c:v>
                </c:pt>
                <c:pt idx="276">
                  <c:v>45109</c:v>
                </c:pt>
                <c:pt idx="277">
                  <c:v>45108</c:v>
                </c:pt>
                <c:pt idx="278">
                  <c:v>45107</c:v>
                </c:pt>
                <c:pt idx="279">
                  <c:v>45106</c:v>
                </c:pt>
                <c:pt idx="280">
                  <c:v>45105</c:v>
                </c:pt>
                <c:pt idx="281">
                  <c:v>45104</c:v>
                </c:pt>
                <c:pt idx="282">
                  <c:v>45103</c:v>
                </c:pt>
                <c:pt idx="283">
                  <c:v>45102</c:v>
                </c:pt>
                <c:pt idx="284">
                  <c:v>45101</c:v>
                </c:pt>
                <c:pt idx="285">
                  <c:v>45100</c:v>
                </c:pt>
                <c:pt idx="286">
                  <c:v>45099</c:v>
                </c:pt>
                <c:pt idx="287">
                  <c:v>45098</c:v>
                </c:pt>
                <c:pt idx="288">
                  <c:v>45097</c:v>
                </c:pt>
                <c:pt idx="289">
                  <c:v>45096</c:v>
                </c:pt>
                <c:pt idx="290">
                  <c:v>45095</c:v>
                </c:pt>
                <c:pt idx="291">
                  <c:v>45094</c:v>
                </c:pt>
                <c:pt idx="292">
                  <c:v>45093</c:v>
                </c:pt>
                <c:pt idx="293">
                  <c:v>45092</c:v>
                </c:pt>
                <c:pt idx="294">
                  <c:v>45091</c:v>
                </c:pt>
                <c:pt idx="295">
                  <c:v>45090</c:v>
                </c:pt>
                <c:pt idx="296">
                  <c:v>45089</c:v>
                </c:pt>
                <c:pt idx="297">
                  <c:v>45088</c:v>
                </c:pt>
                <c:pt idx="298">
                  <c:v>45087</c:v>
                </c:pt>
                <c:pt idx="299">
                  <c:v>45086</c:v>
                </c:pt>
                <c:pt idx="300">
                  <c:v>45085</c:v>
                </c:pt>
                <c:pt idx="301">
                  <c:v>45084</c:v>
                </c:pt>
                <c:pt idx="302">
                  <c:v>45083</c:v>
                </c:pt>
                <c:pt idx="303">
                  <c:v>45082</c:v>
                </c:pt>
                <c:pt idx="304">
                  <c:v>45081</c:v>
                </c:pt>
                <c:pt idx="305">
                  <c:v>45080</c:v>
                </c:pt>
                <c:pt idx="306">
                  <c:v>45079</c:v>
                </c:pt>
                <c:pt idx="307">
                  <c:v>45078</c:v>
                </c:pt>
                <c:pt idx="308">
                  <c:v>45077</c:v>
                </c:pt>
                <c:pt idx="309">
                  <c:v>45076</c:v>
                </c:pt>
                <c:pt idx="310">
                  <c:v>45075</c:v>
                </c:pt>
                <c:pt idx="311">
                  <c:v>45074</c:v>
                </c:pt>
                <c:pt idx="312">
                  <c:v>45073</c:v>
                </c:pt>
                <c:pt idx="313">
                  <c:v>45072</c:v>
                </c:pt>
                <c:pt idx="314">
                  <c:v>45071</c:v>
                </c:pt>
                <c:pt idx="315">
                  <c:v>45070</c:v>
                </c:pt>
                <c:pt idx="316">
                  <c:v>45069</c:v>
                </c:pt>
                <c:pt idx="317">
                  <c:v>45068</c:v>
                </c:pt>
                <c:pt idx="318">
                  <c:v>45067</c:v>
                </c:pt>
                <c:pt idx="319">
                  <c:v>45066</c:v>
                </c:pt>
                <c:pt idx="320">
                  <c:v>45065</c:v>
                </c:pt>
                <c:pt idx="321">
                  <c:v>45064</c:v>
                </c:pt>
                <c:pt idx="322">
                  <c:v>45063</c:v>
                </c:pt>
                <c:pt idx="323">
                  <c:v>45062</c:v>
                </c:pt>
                <c:pt idx="324">
                  <c:v>45061</c:v>
                </c:pt>
                <c:pt idx="325">
                  <c:v>45060</c:v>
                </c:pt>
                <c:pt idx="326">
                  <c:v>45059</c:v>
                </c:pt>
                <c:pt idx="327">
                  <c:v>45058</c:v>
                </c:pt>
                <c:pt idx="328">
                  <c:v>45057</c:v>
                </c:pt>
                <c:pt idx="329">
                  <c:v>45056</c:v>
                </c:pt>
                <c:pt idx="330">
                  <c:v>45055</c:v>
                </c:pt>
                <c:pt idx="331">
                  <c:v>45054</c:v>
                </c:pt>
                <c:pt idx="332">
                  <c:v>45053</c:v>
                </c:pt>
                <c:pt idx="333">
                  <c:v>45052</c:v>
                </c:pt>
                <c:pt idx="334">
                  <c:v>45051</c:v>
                </c:pt>
                <c:pt idx="335">
                  <c:v>45050</c:v>
                </c:pt>
                <c:pt idx="336">
                  <c:v>45049</c:v>
                </c:pt>
                <c:pt idx="337">
                  <c:v>45048</c:v>
                </c:pt>
                <c:pt idx="338">
                  <c:v>45047</c:v>
                </c:pt>
                <c:pt idx="339">
                  <c:v>45046</c:v>
                </c:pt>
                <c:pt idx="340">
                  <c:v>45045</c:v>
                </c:pt>
                <c:pt idx="341">
                  <c:v>45044</c:v>
                </c:pt>
                <c:pt idx="342">
                  <c:v>45043</c:v>
                </c:pt>
                <c:pt idx="343">
                  <c:v>45042</c:v>
                </c:pt>
                <c:pt idx="344">
                  <c:v>45041</c:v>
                </c:pt>
                <c:pt idx="345">
                  <c:v>45040</c:v>
                </c:pt>
                <c:pt idx="346">
                  <c:v>45039</c:v>
                </c:pt>
                <c:pt idx="347">
                  <c:v>45038</c:v>
                </c:pt>
                <c:pt idx="348">
                  <c:v>45037</c:v>
                </c:pt>
                <c:pt idx="349">
                  <c:v>45036</c:v>
                </c:pt>
                <c:pt idx="350">
                  <c:v>45035</c:v>
                </c:pt>
                <c:pt idx="351">
                  <c:v>45034</c:v>
                </c:pt>
                <c:pt idx="352">
                  <c:v>45033</c:v>
                </c:pt>
                <c:pt idx="353">
                  <c:v>45032</c:v>
                </c:pt>
                <c:pt idx="354">
                  <c:v>45031</c:v>
                </c:pt>
                <c:pt idx="355">
                  <c:v>45030</c:v>
                </c:pt>
                <c:pt idx="356">
                  <c:v>45029</c:v>
                </c:pt>
                <c:pt idx="357">
                  <c:v>45028</c:v>
                </c:pt>
                <c:pt idx="358">
                  <c:v>45027</c:v>
                </c:pt>
                <c:pt idx="359">
                  <c:v>45026</c:v>
                </c:pt>
                <c:pt idx="360">
                  <c:v>45025</c:v>
                </c:pt>
                <c:pt idx="361">
                  <c:v>45024</c:v>
                </c:pt>
                <c:pt idx="362">
                  <c:v>45023</c:v>
                </c:pt>
                <c:pt idx="363">
                  <c:v>45022</c:v>
                </c:pt>
                <c:pt idx="364">
                  <c:v>45021</c:v>
                </c:pt>
              </c:numCache>
            </c:numRef>
          </c:cat>
          <c:val>
            <c:numRef>
              <c:f>'CHARTS-FIXED'!$B$7:$B$371</c:f>
              <c:numCache>
                <c:formatCode>General</c:formatCode>
                <c:ptCount val="365"/>
                <c:pt idx="0">
                  <c:v>89.35</c:v>
                </c:pt>
                <c:pt idx="1">
                  <c:v>88.92</c:v>
                </c:pt>
                <c:pt idx="2">
                  <c:v>87.42</c:v>
                </c:pt>
                <c:pt idx="3">
                  <c:v>87.48</c:v>
                </c:pt>
                <c:pt idx="4">
                  <c:v>87.48</c:v>
                </c:pt>
                <c:pt idx="5">
                  <c:v>87.48</c:v>
                </c:pt>
                <c:pt idx="6">
                  <c:v>87.48</c:v>
                </c:pt>
                <c:pt idx="7">
                  <c:v>86.09</c:v>
                </c:pt>
                <c:pt idx="8">
                  <c:v>86.25</c:v>
                </c:pt>
                <c:pt idx="9">
                  <c:v>86.75</c:v>
                </c:pt>
                <c:pt idx="10">
                  <c:v>85.43</c:v>
                </c:pt>
                <c:pt idx="11">
                  <c:v>85.43</c:v>
                </c:pt>
                <c:pt idx="12">
                  <c:v>85.43</c:v>
                </c:pt>
                <c:pt idx="13">
                  <c:v>85.78</c:v>
                </c:pt>
                <c:pt idx="14">
                  <c:v>85.95</c:v>
                </c:pt>
                <c:pt idx="15">
                  <c:v>87.38</c:v>
                </c:pt>
                <c:pt idx="16">
                  <c:v>86.89</c:v>
                </c:pt>
                <c:pt idx="17">
                  <c:v>85.34</c:v>
                </c:pt>
                <c:pt idx="18">
                  <c:v>85.34</c:v>
                </c:pt>
                <c:pt idx="19">
                  <c:v>85.34</c:v>
                </c:pt>
                <c:pt idx="20">
                  <c:v>85.42</c:v>
                </c:pt>
                <c:pt idx="21">
                  <c:v>84.03</c:v>
                </c:pt>
                <c:pt idx="22">
                  <c:v>81.92</c:v>
                </c:pt>
                <c:pt idx="23">
                  <c:v>82.21</c:v>
                </c:pt>
                <c:pt idx="24">
                  <c:v>82.08</c:v>
                </c:pt>
                <c:pt idx="25">
                  <c:v>82.08</c:v>
                </c:pt>
                <c:pt idx="26">
                  <c:v>82.08</c:v>
                </c:pt>
                <c:pt idx="27">
                  <c:v>82.96</c:v>
                </c:pt>
                <c:pt idx="28">
                  <c:v>82.96</c:v>
                </c:pt>
                <c:pt idx="29">
                  <c:v>82.04</c:v>
                </c:pt>
                <c:pt idx="30">
                  <c:v>82.8</c:v>
                </c:pt>
                <c:pt idx="31">
                  <c:v>83.55</c:v>
                </c:pt>
                <c:pt idx="32">
                  <c:v>83.55</c:v>
                </c:pt>
                <c:pt idx="33">
                  <c:v>83.55</c:v>
                </c:pt>
                <c:pt idx="34">
                  <c:v>83.62</c:v>
                </c:pt>
                <c:pt idx="35">
                  <c:v>83.68</c:v>
                </c:pt>
                <c:pt idx="36">
                  <c:v>83.65</c:v>
                </c:pt>
                <c:pt idx="37">
                  <c:v>82.53</c:v>
                </c:pt>
                <c:pt idx="38">
                  <c:v>81.62</c:v>
                </c:pt>
                <c:pt idx="39">
                  <c:v>81.62</c:v>
                </c:pt>
                <c:pt idx="40">
                  <c:v>81.62</c:v>
                </c:pt>
                <c:pt idx="41">
                  <c:v>83.67</c:v>
                </c:pt>
                <c:pt idx="42">
                  <c:v>83.03</c:v>
                </c:pt>
                <c:pt idx="43">
                  <c:v>82.34</c:v>
                </c:pt>
                <c:pt idx="44">
                  <c:v>83.56</c:v>
                </c:pt>
                <c:pt idx="45">
                  <c:v>83.47</c:v>
                </c:pt>
                <c:pt idx="46">
                  <c:v>83.47</c:v>
                </c:pt>
                <c:pt idx="47">
                  <c:v>83.47</c:v>
                </c:pt>
                <c:pt idx="48">
                  <c:v>82.86</c:v>
                </c:pt>
                <c:pt idx="49">
                  <c:v>81.599999999999994</c:v>
                </c:pt>
                <c:pt idx="50">
                  <c:v>82.77</c:v>
                </c:pt>
                <c:pt idx="51">
                  <c:v>82</c:v>
                </c:pt>
                <c:pt idx="52">
                  <c:v>82.19</c:v>
                </c:pt>
                <c:pt idx="53">
                  <c:v>82.19</c:v>
                </c:pt>
                <c:pt idx="54">
                  <c:v>82.19</c:v>
                </c:pt>
                <c:pt idx="55">
                  <c:v>81.63</c:v>
                </c:pt>
                <c:pt idx="56">
                  <c:v>79.209999999999994</c:v>
                </c:pt>
                <c:pt idx="57">
                  <c:v>78.59</c:v>
                </c:pt>
                <c:pt idx="58">
                  <c:v>77.989999999999995</c:v>
                </c:pt>
                <c:pt idx="59">
                  <c:v>77.33</c:v>
                </c:pt>
                <c:pt idx="60">
                  <c:v>77.33</c:v>
                </c:pt>
                <c:pt idx="61">
                  <c:v>77.33</c:v>
                </c:pt>
                <c:pt idx="62">
                  <c:v>78.7</c:v>
                </c:pt>
                <c:pt idx="63">
                  <c:v>81.709999999999994</c:v>
                </c:pt>
                <c:pt idx="64">
                  <c:v>82.87</c:v>
                </c:pt>
                <c:pt idx="65">
                  <c:v>82.4</c:v>
                </c:pt>
                <c:pt idx="66">
                  <c:v>83.55</c:v>
                </c:pt>
                <c:pt idx="67">
                  <c:v>83.55</c:v>
                </c:pt>
                <c:pt idx="68">
                  <c:v>83.55</c:v>
                </c:pt>
                <c:pt idx="69">
                  <c:v>82.43</c:v>
                </c:pt>
                <c:pt idx="70">
                  <c:v>80.040000000000006</c:v>
                </c:pt>
                <c:pt idx="71">
                  <c:v>79.55</c:v>
                </c:pt>
                <c:pt idx="72">
                  <c:v>80.06</c:v>
                </c:pt>
                <c:pt idx="73">
                  <c:v>78.56</c:v>
                </c:pt>
                <c:pt idx="74">
                  <c:v>78.56</c:v>
                </c:pt>
                <c:pt idx="75">
                  <c:v>78.56</c:v>
                </c:pt>
                <c:pt idx="76">
                  <c:v>79.099999999999994</c:v>
                </c:pt>
                <c:pt idx="77">
                  <c:v>77.88</c:v>
                </c:pt>
                <c:pt idx="78">
                  <c:v>78.290000000000006</c:v>
                </c:pt>
                <c:pt idx="79">
                  <c:v>78.150000000000006</c:v>
                </c:pt>
                <c:pt idx="80">
                  <c:v>78.290000000000006</c:v>
                </c:pt>
                <c:pt idx="81">
                  <c:v>78.290000000000006</c:v>
                </c:pt>
                <c:pt idx="82">
                  <c:v>78.290000000000006</c:v>
                </c:pt>
                <c:pt idx="83">
                  <c:v>77.41</c:v>
                </c:pt>
                <c:pt idx="84">
                  <c:v>76.8</c:v>
                </c:pt>
                <c:pt idx="85">
                  <c:v>77.59</c:v>
                </c:pt>
                <c:pt idx="86">
                  <c:v>76.12</c:v>
                </c:pt>
                <c:pt idx="87">
                  <c:v>78.760000000000005</c:v>
                </c:pt>
                <c:pt idx="88">
                  <c:v>78.760000000000005</c:v>
                </c:pt>
                <c:pt idx="89">
                  <c:v>78.760000000000005</c:v>
                </c:pt>
                <c:pt idx="90">
                  <c:v>77.59</c:v>
                </c:pt>
                <c:pt idx="91">
                  <c:v>78.25</c:v>
                </c:pt>
                <c:pt idx="92">
                  <c:v>75.89</c:v>
                </c:pt>
                <c:pt idx="93">
                  <c:v>77.040000000000006</c:v>
                </c:pt>
                <c:pt idx="94">
                  <c:v>77.040000000000006</c:v>
                </c:pt>
                <c:pt idx="95">
                  <c:v>77.040000000000006</c:v>
                </c:pt>
                <c:pt idx="96">
                  <c:v>77.040000000000006</c:v>
                </c:pt>
                <c:pt idx="97">
                  <c:v>78.39</c:v>
                </c:pt>
                <c:pt idx="98">
                  <c:v>79.650000000000006</c:v>
                </c:pt>
                <c:pt idx="99">
                  <c:v>81.069999999999993</c:v>
                </c:pt>
                <c:pt idx="100">
                  <c:v>79.069999999999993</c:v>
                </c:pt>
                <c:pt idx="101">
                  <c:v>79.069999999999993</c:v>
                </c:pt>
                <c:pt idx="102">
                  <c:v>79.069999999999993</c:v>
                </c:pt>
                <c:pt idx="103">
                  <c:v>79.069999999999993</c:v>
                </c:pt>
                <c:pt idx="104">
                  <c:v>79.39</c:v>
                </c:pt>
                <c:pt idx="105">
                  <c:v>79.7</c:v>
                </c:pt>
                <c:pt idx="106">
                  <c:v>79.23</c:v>
                </c:pt>
                <c:pt idx="107">
                  <c:v>77.95</c:v>
                </c:pt>
                <c:pt idx="108">
                  <c:v>76.55</c:v>
                </c:pt>
                <c:pt idx="109">
                  <c:v>76.55</c:v>
                </c:pt>
                <c:pt idx="110">
                  <c:v>76.55</c:v>
                </c:pt>
                <c:pt idx="111">
                  <c:v>76.61</c:v>
                </c:pt>
                <c:pt idx="112">
                  <c:v>74.260000000000005</c:v>
                </c:pt>
                <c:pt idx="113">
                  <c:v>73.239999999999995</c:v>
                </c:pt>
                <c:pt idx="114">
                  <c:v>76.03</c:v>
                </c:pt>
                <c:pt idx="115">
                  <c:v>75.84</c:v>
                </c:pt>
                <c:pt idx="116">
                  <c:v>75.84</c:v>
                </c:pt>
                <c:pt idx="117">
                  <c:v>75.84</c:v>
                </c:pt>
                <c:pt idx="118">
                  <c:v>74.05</c:v>
                </c:pt>
                <c:pt idx="119">
                  <c:v>74.3</c:v>
                </c:pt>
                <c:pt idx="120">
                  <c:v>77.2</c:v>
                </c:pt>
                <c:pt idx="121">
                  <c:v>78.03</c:v>
                </c:pt>
                <c:pt idx="122">
                  <c:v>78.88</c:v>
                </c:pt>
                <c:pt idx="123">
                  <c:v>78.88</c:v>
                </c:pt>
                <c:pt idx="124">
                  <c:v>78.88</c:v>
                </c:pt>
                <c:pt idx="125">
                  <c:v>82.83</c:v>
                </c:pt>
                <c:pt idx="126">
                  <c:v>83.1</c:v>
                </c:pt>
                <c:pt idx="127">
                  <c:v>81.680000000000007</c:v>
                </c:pt>
                <c:pt idx="128">
                  <c:v>79.98</c:v>
                </c:pt>
                <c:pt idx="129">
                  <c:v>80.58</c:v>
                </c:pt>
                <c:pt idx="130">
                  <c:v>80.58</c:v>
                </c:pt>
                <c:pt idx="131">
                  <c:v>80.58</c:v>
                </c:pt>
                <c:pt idx="132">
                  <c:v>81.42</c:v>
                </c:pt>
                <c:pt idx="133">
                  <c:v>81.96</c:v>
                </c:pt>
                <c:pt idx="134">
                  <c:v>82.45</c:v>
                </c:pt>
                <c:pt idx="135">
                  <c:v>82.32</c:v>
                </c:pt>
                <c:pt idx="136">
                  <c:v>80.61</c:v>
                </c:pt>
                <c:pt idx="137">
                  <c:v>80.61</c:v>
                </c:pt>
                <c:pt idx="138">
                  <c:v>80.61</c:v>
                </c:pt>
                <c:pt idx="139">
                  <c:v>77.42</c:v>
                </c:pt>
                <c:pt idx="140">
                  <c:v>81.180000000000007</c:v>
                </c:pt>
                <c:pt idx="141">
                  <c:v>82.47</c:v>
                </c:pt>
                <c:pt idx="142">
                  <c:v>82.52</c:v>
                </c:pt>
                <c:pt idx="143">
                  <c:v>81.430000000000007</c:v>
                </c:pt>
                <c:pt idx="144">
                  <c:v>81.430000000000007</c:v>
                </c:pt>
                <c:pt idx="145">
                  <c:v>81.430000000000007</c:v>
                </c:pt>
                <c:pt idx="146">
                  <c:v>80.010000000000005</c:v>
                </c:pt>
                <c:pt idx="147">
                  <c:v>79.540000000000006</c:v>
                </c:pt>
                <c:pt idx="148">
                  <c:v>81.61</c:v>
                </c:pt>
                <c:pt idx="149">
                  <c:v>85.18</c:v>
                </c:pt>
                <c:pt idx="150">
                  <c:v>84.89</c:v>
                </c:pt>
                <c:pt idx="151">
                  <c:v>84.89</c:v>
                </c:pt>
                <c:pt idx="152">
                  <c:v>84.89</c:v>
                </c:pt>
                <c:pt idx="153">
                  <c:v>86.85</c:v>
                </c:pt>
                <c:pt idx="154">
                  <c:v>84.63</c:v>
                </c:pt>
                <c:pt idx="155">
                  <c:v>87.41</c:v>
                </c:pt>
                <c:pt idx="156">
                  <c:v>87.45</c:v>
                </c:pt>
                <c:pt idx="157">
                  <c:v>90.48</c:v>
                </c:pt>
                <c:pt idx="158">
                  <c:v>90.48</c:v>
                </c:pt>
                <c:pt idx="159">
                  <c:v>90.48</c:v>
                </c:pt>
                <c:pt idx="160">
                  <c:v>87.93</c:v>
                </c:pt>
                <c:pt idx="161">
                  <c:v>90.13</c:v>
                </c:pt>
                <c:pt idx="162">
                  <c:v>88.07</c:v>
                </c:pt>
                <c:pt idx="163">
                  <c:v>89.83</c:v>
                </c:pt>
                <c:pt idx="164">
                  <c:v>92.16</c:v>
                </c:pt>
                <c:pt idx="165">
                  <c:v>92.16</c:v>
                </c:pt>
                <c:pt idx="166">
                  <c:v>92.16</c:v>
                </c:pt>
                <c:pt idx="167">
                  <c:v>92.38</c:v>
                </c:pt>
                <c:pt idx="168">
                  <c:v>91.5</c:v>
                </c:pt>
                <c:pt idx="169">
                  <c:v>89.9</c:v>
                </c:pt>
                <c:pt idx="170">
                  <c:v>89.65</c:v>
                </c:pt>
                <c:pt idx="171">
                  <c:v>90.89</c:v>
                </c:pt>
                <c:pt idx="172">
                  <c:v>90.89</c:v>
                </c:pt>
                <c:pt idx="173">
                  <c:v>90.89</c:v>
                </c:pt>
                <c:pt idx="174">
                  <c:v>86</c:v>
                </c:pt>
                <c:pt idx="175">
                  <c:v>85.82</c:v>
                </c:pt>
                <c:pt idx="176">
                  <c:v>87.65</c:v>
                </c:pt>
                <c:pt idx="177">
                  <c:v>88.15</c:v>
                </c:pt>
                <c:pt idx="178">
                  <c:v>84.58</c:v>
                </c:pt>
                <c:pt idx="179">
                  <c:v>84.58</c:v>
                </c:pt>
                <c:pt idx="180">
                  <c:v>84.58</c:v>
                </c:pt>
                <c:pt idx="181">
                  <c:v>84.07</c:v>
                </c:pt>
                <c:pt idx="182">
                  <c:v>85.81</c:v>
                </c:pt>
                <c:pt idx="183">
                  <c:v>90.92</c:v>
                </c:pt>
                <c:pt idx="184">
                  <c:v>90.71</c:v>
                </c:pt>
                <c:pt idx="185">
                  <c:v>95.31</c:v>
                </c:pt>
                <c:pt idx="186">
                  <c:v>95.31</c:v>
                </c:pt>
                <c:pt idx="187">
                  <c:v>95.31</c:v>
                </c:pt>
                <c:pt idx="188">
                  <c:v>95.38</c:v>
                </c:pt>
                <c:pt idx="189">
                  <c:v>96.55</c:v>
                </c:pt>
                <c:pt idx="190">
                  <c:v>93.96</c:v>
                </c:pt>
                <c:pt idx="191">
                  <c:v>93.29</c:v>
                </c:pt>
                <c:pt idx="192">
                  <c:v>93.27</c:v>
                </c:pt>
                <c:pt idx="193">
                  <c:v>93.27</c:v>
                </c:pt>
                <c:pt idx="194">
                  <c:v>93.27</c:v>
                </c:pt>
                <c:pt idx="195">
                  <c:v>93.3</c:v>
                </c:pt>
                <c:pt idx="196">
                  <c:v>93.53</c:v>
                </c:pt>
                <c:pt idx="197">
                  <c:v>94.34</c:v>
                </c:pt>
                <c:pt idx="198">
                  <c:v>94.43</c:v>
                </c:pt>
                <c:pt idx="199">
                  <c:v>93.93</c:v>
                </c:pt>
                <c:pt idx="200">
                  <c:v>93.93</c:v>
                </c:pt>
                <c:pt idx="201">
                  <c:v>93.93</c:v>
                </c:pt>
                <c:pt idx="202">
                  <c:v>93.7</c:v>
                </c:pt>
                <c:pt idx="203">
                  <c:v>91.88</c:v>
                </c:pt>
                <c:pt idx="204">
                  <c:v>92.06</c:v>
                </c:pt>
                <c:pt idx="205">
                  <c:v>90.64</c:v>
                </c:pt>
                <c:pt idx="206">
                  <c:v>90.65</c:v>
                </c:pt>
                <c:pt idx="207">
                  <c:v>90.65</c:v>
                </c:pt>
                <c:pt idx="208">
                  <c:v>90.65</c:v>
                </c:pt>
                <c:pt idx="209">
                  <c:v>89.92</c:v>
                </c:pt>
                <c:pt idx="210">
                  <c:v>90.6</c:v>
                </c:pt>
                <c:pt idx="211">
                  <c:v>90.04</c:v>
                </c:pt>
                <c:pt idx="212">
                  <c:v>89</c:v>
                </c:pt>
                <c:pt idx="213">
                  <c:v>88.55</c:v>
                </c:pt>
                <c:pt idx="214">
                  <c:v>88.55</c:v>
                </c:pt>
                <c:pt idx="215">
                  <c:v>88.55</c:v>
                </c:pt>
                <c:pt idx="216">
                  <c:v>86.86</c:v>
                </c:pt>
                <c:pt idx="217">
                  <c:v>85.86</c:v>
                </c:pt>
                <c:pt idx="218">
                  <c:v>85.49</c:v>
                </c:pt>
                <c:pt idx="219">
                  <c:v>84.42</c:v>
                </c:pt>
                <c:pt idx="220">
                  <c:v>84.48</c:v>
                </c:pt>
                <c:pt idx="221">
                  <c:v>84.48</c:v>
                </c:pt>
                <c:pt idx="222">
                  <c:v>84.48</c:v>
                </c:pt>
                <c:pt idx="223">
                  <c:v>83.36</c:v>
                </c:pt>
                <c:pt idx="224">
                  <c:v>83.21</c:v>
                </c:pt>
                <c:pt idx="225">
                  <c:v>84.03</c:v>
                </c:pt>
                <c:pt idx="226">
                  <c:v>84.46</c:v>
                </c:pt>
                <c:pt idx="227">
                  <c:v>84.8</c:v>
                </c:pt>
                <c:pt idx="228">
                  <c:v>84.8</c:v>
                </c:pt>
                <c:pt idx="229">
                  <c:v>84.8</c:v>
                </c:pt>
                <c:pt idx="230">
                  <c:v>84.12</c:v>
                </c:pt>
                <c:pt idx="231">
                  <c:v>83.45</c:v>
                </c:pt>
                <c:pt idx="232">
                  <c:v>84.89</c:v>
                </c:pt>
                <c:pt idx="233">
                  <c:v>86.21</c:v>
                </c:pt>
                <c:pt idx="234">
                  <c:v>86.81</c:v>
                </c:pt>
                <c:pt idx="235">
                  <c:v>86.81</c:v>
                </c:pt>
                <c:pt idx="236">
                  <c:v>86.81</c:v>
                </c:pt>
                <c:pt idx="237">
                  <c:v>86.4</c:v>
                </c:pt>
                <c:pt idx="238">
                  <c:v>87.55</c:v>
                </c:pt>
                <c:pt idx="239">
                  <c:v>86.17</c:v>
                </c:pt>
                <c:pt idx="240">
                  <c:v>85.34</c:v>
                </c:pt>
                <c:pt idx="241">
                  <c:v>86.24</c:v>
                </c:pt>
                <c:pt idx="242">
                  <c:v>86.24</c:v>
                </c:pt>
                <c:pt idx="243">
                  <c:v>86.24</c:v>
                </c:pt>
                <c:pt idx="244">
                  <c:v>85.14</c:v>
                </c:pt>
                <c:pt idx="245">
                  <c:v>83.2</c:v>
                </c:pt>
                <c:pt idx="246">
                  <c:v>84.91</c:v>
                </c:pt>
                <c:pt idx="247">
                  <c:v>85.56</c:v>
                </c:pt>
                <c:pt idx="248">
                  <c:v>84.99</c:v>
                </c:pt>
                <c:pt idx="249">
                  <c:v>84.99</c:v>
                </c:pt>
                <c:pt idx="250">
                  <c:v>84.99</c:v>
                </c:pt>
                <c:pt idx="251">
                  <c:v>84.24</c:v>
                </c:pt>
                <c:pt idx="252">
                  <c:v>82.92</c:v>
                </c:pt>
                <c:pt idx="253">
                  <c:v>83.64</c:v>
                </c:pt>
                <c:pt idx="254">
                  <c:v>82.74</c:v>
                </c:pt>
                <c:pt idx="255">
                  <c:v>81.069999999999993</c:v>
                </c:pt>
                <c:pt idx="256">
                  <c:v>81.069999999999993</c:v>
                </c:pt>
                <c:pt idx="257">
                  <c:v>81.069999999999993</c:v>
                </c:pt>
                <c:pt idx="258">
                  <c:v>79.64</c:v>
                </c:pt>
                <c:pt idx="259">
                  <c:v>79.459999999999994</c:v>
                </c:pt>
                <c:pt idx="260">
                  <c:v>79.63</c:v>
                </c:pt>
                <c:pt idx="261">
                  <c:v>78.5</c:v>
                </c:pt>
                <c:pt idx="262">
                  <c:v>79.87</c:v>
                </c:pt>
                <c:pt idx="263">
                  <c:v>79.87</c:v>
                </c:pt>
                <c:pt idx="264">
                  <c:v>79.87</c:v>
                </c:pt>
                <c:pt idx="265">
                  <c:v>81.36</c:v>
                </c:pt>
                <c:pt idx="266">
                  <c:v>80.11</c:v>
                </c:pt>
                <c:pt idx="267">
                  <c:v>79.400000000000006</c:v>
                </c:pt>
                <c:pt idx="268">
                  <c:v>77.69</c:v>
                </c:pt>
                <c:pt idx="269">
                  <c:v>78.47</c:v>
                </c:pt>
                <c:pt idx="270">
                  <c:v>78.47</c:v>
                </c:pt>
                <c:pt idx="271">
                  <c:v>78.47</c:v>
                </c:pt>
                <c:pt idx="272">
                  <c:v>76.52</c:v>
                </c:pt>
                <c:pt idx="273">
                  <c:v>76.650000000000006</c:v>
                </c:pt>
                <c:pt idx="274">
                  <c:v>76.25</c:v>
                </c:pt>
                <c:pt idx="275">
                  <c:v>74.650000000000006</c:v>
                </c:pt>
                <c:pt idx="276">
                  <c:v>74.900000000000006</c:v>
                </c:pt>
                <c:pt idx="277">
                  <c:v>74.900000000000006</c:v>
                </c:pt>
                <c:pt idx="278">
                  <c:v>74.900000000000006</c:v>
                </c:pt>
                <c:pt idx="279">
                  <c:v>74.34</c:v>
                </c:pt>
                <c:pt idx="280">
                  <c:v>74.03</c:v>
                </c:pt>
                <c:pt idx="281">
                  <c:v>72.260000000000005</c:v>
                </c:pt>
                <c:pt idx="282">
                  <c:v>74.180000000000007</c:v>
                </c:pt>
                <c:pt idx="283">
                  <c:v>73.849999999999994</c:v>
                </c:pt>
                <c:pt idx="284">
                  <c:v>73.849999999999994</c:v>
                </c:pt>
                <c:pt idx="285">
                  <c:v>73.849999999999994</c:v>
                </c:pt>
                <c:pt idx="286">
                  <c:v>74.14</c:v>
                </c:pt>
                <c:pt idx="287">
                  <c:v>77.12</c:v>
                </c:pt>
                <c:pt idx="288">
                  <c:v>75.900000000000006</c:v>
                </c:pt>
                <c:pt idx="289">
                  <c:v>76.09</c:v>
                </c:pt>
                <c:pt idx="290">
                  <c:v>76.61</c:v>
                </c:pt>
                <c:pt idx="291">
                  <c:v>76.61</c:v>
                </c:pt>
                <c:pt idx="292">
                  <c:v>76.61</c:v>
                </c:pt>
                <c:pt idx="293">
                  <c:v>75.67</c:v>
                </c:pt>
                <c:pt idx="294">
                  <c:v>73.2</c:v>
                </c:pt>
                <c:pt idx="295">
                  <c:v>74.290000000000006</c:v>
                </c:pt>
                <c:pt idx="296">
                  <c:v>71.84</c:v>
                </c:pt>
                <c:pt idx="297">
                  <c:v>74.790000000000006</c:v>
                </c:pt>
                <c:pt idx="298">
                  <c:v>74.790000000000006</c:v>
                </c:pt>
                <c:pt idx="299">
                  <c:v>74.790000000000006</c:v>
                </c:pt>
                <c:pt idx="300">
                  <c:v>75.959999999999994</c:v>
                </c:pt>
                <c:pt idx="301">
                  <c:v>76.95</c:v>
                </c:pt>
                <c:pt idx="302">
                  <c:v>76.290000000000006</c:v>
                </c:pt>
                <c:pt idx="303">
                  <c:v>76.709999999999994</c:v>
                </c:pt>
                <c:pt idx="304">
                  <c:v>76.13</c:v>
                </c:pt>
                <c:pt idx="305">
                  <c:v>76.13</c:v>
                </c:pt>
                <c:pt idx="306">
                  <c:v>76.13</c:v>
                </c:pt>
                <c:pt idx="307">
                  <c:v>74.28</c:v>
                </c:pt>
                <c:pt idx="308">
                  <c:v>72.66</c:v>
                </c:pt>
                <c:pt idx="309">
                  <c:v>73.540000000000006</c:v>
                </c:pt>
                <c:pt idx="310">
                  <c:v>77.069999999999993</c:v>
                </c:pt>
                <c:pt idx="311">
                  <c:v>76.95</c:v>
                </c:pt>
                <c:pt idx="312">
                  <c:v>76.95</c:v>
                </c:pt>
                <c:pt idx="313">
                  <c:v>76.95</c:v>
                </c:pt>
                <c:pt idx="314">
                  <c:v>76.260000000000005</c:v>
                </c:pt>
                <c:pt idx="315">
                  <c:v>78.36</c:v>
                </c:pt>
                <c:pt idx="316">
                  <c:v>76.84</c:v>
                </c:pt>
                <c:pt idx="317">
                  <c:v>75.989999999999995</c:v>
                </c:pt>
                <c:pt idx="318">
                  <c:v>75.58</c:v>
                </c:pt>
                <c:pt idx="319">
                  <c:v>75.58</c:v>
                </c:pt>
                <c:pt idx="320">
                  <c:v>75.58</c:v>
                </c:pt>
                <c:pt idx="321">
                  <c:v>75.86</c:v>
                </c:pt>
                <c:pt idx="322">
                  <c:v>76.959999999999994</c:v>
                </c:pt>
                <c:pt idx="323">
                  <c:v>74.91</c:v>
                </c:pt>
                <c:pt idx="324">
                  <c:v>75.23</c:v>
                </c:pt>
                <c:pt idx="325">
                  <c:v>74.17</c:v>
                </c:pt>
                <c:pt idx="326">
                  <c:v>74.17</c:v>
                </c:pt>
                <c:pt idx="327">
                  <c:v>74.17</c:v>
                </c:pt>
                <c:pt idx="328">
                  <c:v>74.98</c:v>
                </c:pt>
                <c:pt idx="329">
                  <c:v>76.41</c:v>
                </c:pt>
                <c:pt idx="330">
                  <c:v>77.44</c:v>
                </c:pt>
                <c:pt idx="331">
                  <c:v>77.010000000000005</c:v>
                </c:pt>
                <c:pt idx="332">
                  <c:v>75.3</c:v>
                </c:pt>
                <c:pt idx="333">
                  <c:v>75.3</c:v>
                </c:pt>
                <c:pt idx="334">
                  <c:v>75.3</c:v>
                </c:pt>
                <c:pt idx="335">
                  <c:v>72.5</c:v>
                </c:pt>
                <c:pt idx="336">
                  <c:v>72.33</c:v>
                </c:pt>
                <c:pt idx="337">
                  <c:v>75.319999999999993</c:v>
                </c:pt>
                <c:pt idx="338">
                  <c:v>79.31</c:v>
                </c:pt>
                <c:pt idx="339">
                  <c:v>79.540000000000006</c:v>
                </c:pt>
                <c:pt idx="340">
                  <c:v>79.540000000000006</c:v>
                </c:pt>
                <c:pt idx="341">
                  <c:v>79.540000000000006</c:v>
                </c:pt>
                <c:pt idx="342">
                  <c:v>78.37</c:v>
                </c:pt>
                <c:pt idx="343">
                  <c:v>77.69</c:v>
                </c:pt>
                <c:pt idx="344">
                  <c:v>80.77</c:v>
                </c:pt>
                <c:pt idx="345">
                  <c:v>82.73</c:v>
                </c:pt>
                <c:pt idx="346">
                  <c:v>81.66</c:v>
                </c:pt>
                <c:pt idx="347">
                  <c:v>81.66</c:v>
                </c:pt>
                <c:pt idx="348">
                  <c:v>81.66</c:v>
                </c:pt>
                <c:pt idx="349">
                  <c:v>81.099999999999994</c:v>
                </c:pt>
                <c:pt idx="350">
                  <c:v>83.12</c:v>
                </c:pt>
                <c:pt idx="351">
                  <c:v>84.77</c:v>
                </c:pt>
                <c:pt idx="352">
                  <c:v>84.76</c:v>
                </c:pt>
                <c:pt idx="353">
                  <c:v>86.31</c:v>
                </c:pt>
                <c:pt idx="354">
                  <c:v>86.31</c:v>
                </c:pt>
                <c:pt idx="355">
                  <c:v>86.31</c:v>
                </c:pt>
                <c:pt idx="356">
                  <c:v>86.09</c:v>
                </c:pt>
                <c:pt idx="357">
                  <c:v>87.33</c:v>
                </c:pt>
                <c:pt idx="358">
                  <c:v>85.61</c:v>
                </c:pt>
                <c:pt idx="359">
                  <c:v>84.18</c:v>
                </c:pt>
                <c:pt idx="360">
                  <c:v>85.12</c:v>
                </c:pt>
                <c:pt idx="361">
                  <c:v>85.12</c:v>
                </c:pt>
                <c:pt idx="362">
                  <c:v>85.12</c:v>
                </c:pt>
                <c:pt idx="363">
                  <c:v>85.12</c:v>
                </c:pt>
                <c:pt idx="364">
                  <c:v>84.99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01-4AA4-9943-573523E95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68704"/>
        <c:axId val="517770240"/>
      </c:lineChart>
      <c:lineChart>
        <c:grouping val="standard"/>
        <c:varyColors val="0"/>
        <c:ser>
          <c:idx val="1"/>
          <c:order val="1"/>
          <c:tx>
            <c:v>WTI</c:v>
          </c:tx>
          <c:spPr>
            <a:ln w="25400"/>
          </c:spPr>
          <c:marker>
            <c:symbol val="none"/>
          </c:marker>
          <c:cat>
            <c:numRef>
              <c:f>'CHARTS-FIXED'!$A$7:$A$371</c:f>
              <c:numCache>
                <c:formatCode>m/d/yyyy</c:formatCode>
                <c:ptCount val="365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  <c:pt idx="7">
                  <c:v>45378</c:v>
                </c:pt>
                <c:pt idx="8">
                  <c:v>45377</c:v>
                </c:pt>
                <c:pt idx="9">
                  <c:v>45376</c:v>
                </c:pt>
                <c:pt idx="10">
                  <c:v>45375</c:v>
                </c:pt>
                <c:pt idx="11">
                  <c:v>45374</c:v>
                </c:pt>
                <c:pt idx="12">
                  <c:v>45373</c:v>
                </c:pt>
                <c:pt idx="13">
                  <c:v>45372</c:v>
                </c:pt>
                <c:pt idx="14">
                  <c:v>45371</c:v>
                </c:pt>
                <c:pt idx="15">
                  <c:v>45370</c:v>
                </c:pt>
                <c:pt idx="16">
                  <c:v>45369</c:v>
                </c:pt>
                <c:pt idx="17">
                  <c:v>45368</c:v>
                </c:pt>
                <c:pt idx="18">
                  <c:v>45367</c:v>
                </c:pt>
                <c:pt idx="19">
                  <c:v>45366</c:v>
                </c:pt>
                <c:pt idx="20">
                  <c:v>45365</c:v>
                </c:pt>
                <c:pt idx="21">
                  <c:v>45364</c:v>
                </c:pt>
                <c:pt idx="22">
                  <c:v>45363</c:v>
                </c:pt>
                <c:pt idx="23">
                  <c:v>45362</c:v>
                </c:pt>
                <c:pt idx="24">
                  <c:v>45361</c:v>
                </c:pt>
                <c:pt idx="25">
                  <c:v>45360</c:v>
                </c:pt>
                <c:pt idx="26">
                  <c:v>45359</c:v>
                </c:pt>
                <c:pt idx="27">
                  <c:v>45358</c:v>
                </c:pt>
                <c:pt idx="28">
                  <c:v>45357</c:v>
                </c:pt>
                <c:pt idx="29">
                  <c:v>45356</c:v>
                </c:pt>
                <c:pt idx="30">
                  <c:v>45355</c:v>
                </c:pt>
                <c:pt idx="31">
                  <c:v>45354</c:v>
                </c:pt>
                <c:pt idx="32">
                  <c:v>45353</c:v>
                </c:pt>
                <c:pt idx="33">
                  <c:v>45352</c:v>
                </c:pt>
                <c:pt idx="34">
                  <c:v>45351</c:v>
                </c:pt>
                <c:pt idx="35">
                  <c:v>45350</c:v>
                </c:pt>
                <c:pt idx="36">
                  <c:v>45349</c:v>
                </c:pt>
                <c:pt idx="37">
                  <c:v>45348</c:v>
                </c:pt>
                <c:pt idx="38">
                  <c:v>45347</c:v>
                </c:pt>
                <c:pt idx="39">
                  <c:v>45346</c:v>
                </c:pt>
                <c:pt idx="40">
                  <c:v>45345</c:v>
                </c:pt>
                <c:pt idx="41">
                  <c:v>45344</c:v>
                </c:pt>
                <c:pt idx="42">
                  <c:v>45343</c:v>
                </c:pt>
                <c:pt idx="43">
                  <c:v>45342</c:v>
                </c:pt>
                <c:pt idx="44">
                  <c:v>45341</c:v>
                </c:pt>
                <c:pt idx="45">
                  <c:v>45340</c:v>
                </c:pt>
                <c:pt idx="46">
                  <c:v>45339</c:v>
                </c:pt>
                <c:pt idx="47">
                  <c:v>45338</c:v>
                </c:pt>
                <c:pt idx="48">
                  <c:v>45337</c:v>
                </c:pt>
                <c:pt idx="49">
                  <c:v>45336</c:v>
                </c:pt>
                <c:pt idx="50">
                  <c:v>45335</c:v>
                </c:pt>
                <c:pt idx="51">
                  <c:v>45334</c:v>
                </c:pt>
                <c:pt idx="52">
                  <c:v>45333</c:v>
                </c:pt>
                <c:pt idx="53">
                  <c:v>45332</c:v>
                </c:pt>
                <c:pt idx="54">
                  <c:v>45331</c:v>
                </c:pt>
                <c:pt idx="55">
                  <c:v>45330</c:v>
                </c:pt>
                <c:pt idx="56">
                  <c:v>45329</c:v>
                </c:pt>
                <c:pt idx="57">
                  <c:v>45328</c:v>
                </c:pt>
                <c:pt idx="58">
                  <c:v>45327</c:v>
                </c:pt>
                <c:pt idx="59">
                  <c:v>45326</c:v>
                </c:pt>
                <c:pt idx="60">
                  <c:v>45325</c:v>
                </c:pt>
                <c:pt idx="61">
                  <c:v>45324</c:v>
                </c:pt>
                <c:pt idx="62">
                  <c:v>45323</c:v>
                </c:pt>
                <c:pt idx="63">
                  <c:v>45322</c:v>
                </c:pt>
                <c:pt idx="64">
                  <c:v>45321</c:v>
                </c:pt>
                <c:pt idx="65">
                  <c:v>45320</c:v>
                </c:pt>
                <c:pt idx="66">
                  <c:v>45319</c:v>
                </c:pt>
                <c:pt idx="67">
                  <c:v>45318</c:v>
                </c:pt>
                <c:pt idx="68">
                  <c:v>45317</c:v>
                </c:pt>
                <c:pt idx="69">
                  <c:v>45316</c:v>
                </c:pt>
                <c:pt idx="70">
                  <c:v>45315</c:v>
                </c:pt>
                <c:pt idx="71">
                  <c:v>45314</c:v>
                </c:pt>
                <c:pt idx="72">
                  <c:v>45313</c:v>
                </c:pt>
                <c:pt idx="73">
                  <c:v>45312</c:v>
                </c:pt>
                <c:pt idx="74">
                  <c:v>45311</c:v>
                </c:pt>
                <c:pt idx="75">
                  <c:v>45310</c:v>
                </c:pt>
                <c:pt idx="76">
                  <c:v>45309</c:v>
                </c:pt>
                <c:pt idx="77">
                  <c:v>45308</c:v>
                </c:pt>
                <c:pt idx="78">
                  <c:v>45307</c:v>
                </c:pt>
                <c:pt idx="79">
                  <c:v>45306</c:v>
                </c:pt>
                <c:pt idx="80">
                  <c:v>45305</c:v>
                </c:pt>
                <c:pt idx="81">
                  <c:v>45304</c:v>
                </c:pt>
                <c:pt idx="82">
                  <c:v>45303</c:v>
                </c:pt>
                <c:pt idx="83">
                  <c:v>45302</c:v>
                </c:pt>
                <c:pt idx="84">
                  <c:v>45301</c:v>
                </c:pt>
                <c:pt idx="85">
                  <c:v>45300</c:v>
                </c:pt>
                <c:pt idx="86">
                  <c:v>45299</c:v>
                </c:pt>
                <c:pt idx="87">
                  <c:v>45298</c:v>
                </c:pt>
                <c:pt idx="88">
                  <c:v>45297</c:v>
                </c:pt>
                <c:pt idx="89">
                  <c:v>45296</c:v>
                </c:pt>
                <c:pt idx="90">
                  <c:v>45295</c:v>
                </c:pt>
                <c:pt idx="91">
                  <c:v>45294</c:v>
                </c:pt>
                <c:pt idx="92">
                  <c:v>45293</c:v>
                </c:pt>
                <c:pt idx="93">
                  <c:v>45292</c:v>
                </c:pt>
                <c:pt idx="94">
                  <c:v>45291</c:v>
                </c:pt>
                <c:pt idx="95">
                  <c:v>45290</c:v>
                </c:pt>
                <c:pt idx="96">
                  <c:v>45289</c:v>
                </c:pt>
                <c:pt idx="97">
                  <c:v>45288</c:v>
                </c:pt>
                <c:pt idx="98">
                  <c:v>45287</c:v>
                </c:pt>
                <c:pt idx="99">
                  <c:v>45286</c:v>
                </c:pt>
                <c:pt idx="100">
                  <c:v>45285</c:v>
                </c:pt>
                <c:pt idx="101">
                  <c:v>45284</c:v>
                </c:pt>
                <c:pt idx="102">
                  <c:v>45283</c:v>
                </c:pt>
                <c:pt idx="103">
                  <c:v>45282</c:v>
                </c:pt>
                <c:pt idx="104">
                  <c:v>45281</c:v>
                </c:pt>
                <c:pt idx="105">
                  <c:v>45280</c:v>
                </c:pt>
                <c:pt idx="106">
                  <c:v>45279</c:v>
                </c:pt>
                <c:pt idx="107">
                  <c:v>45278</c:v>
                </c:pt>
                <c:pt idx="108">
                  <c:v>45277</c:v>
                </c:pt>
                <c:pt idx="109">
                  <c:v>45276</c:v>
                </c:pt>
                <c:pt idx="110">
                  <c:v>45275</c:v>
                </c:pt>
                <c:pt idx="111">
                  <c:v>45274</c:v>
                </c:pt>
                <c:pt idx="112">
                  <c:v>45273</c:v>
                </c:pt>
                <c:pt idx="113">
                  <c:v>45272</c:v>
                </c:pt>
                <c:pt idx="114">
                  <c:v>45271</c:v>
                </c:pt>
                <c:pt idx="115">
                  <c:v>45270</c:v>
                </c:pt>
                <c:pt idx="116">
                  <c:v>45269</c:v>
                </c:pt>
                <c:pt idx="117">
                  <c:v>45268</c:v>
                </c:pt>
                <c:pt idx="118">
                  <c:v>45267</c:v>
                </c:pt>
                <c:pt idx="119">
                  <c:v>45266</c:v>
                </c:pt>
                <c:pt idx="120">
                  <c:v>45265</c:v>
                </c:pt>
                <c:pt idx="121">
                  <c:v>45264</c:v>
                </c:pt>
                <c:pt idx="122">
                  <c:v>45263</c:v>
                </c:pt>
                <c:pt idx="123">
                  <c:v>45262</c:v>
                </c:pt>
                <c:pt idx="124">
                  <c:v>45261</c:v>
                </c:pt>
                <c:pt idx="125">
                  <c:v>45260</c:v>
                </c:pt>
                <c:pt idx="126">
                  <c:v>45259</c:v>
                </c:pt>
                <c:pt idx="127">
                  <c:v>45258</c:v>
                </c:pt>
                <c:pt idx="128">
                  <c:v>45257</c:v>
                </c:pt>
                <c:pt idx="129">
                  <c:v>45256</c:v>
                </c:pt>
                <c:pt idx="130">
                  <c:v>45255</c:v>
                </c:pt>
                <c:pt idx="131">
                  <c:v>45254</c:v>
                </c:pt>
                <c:pt idx="132">
                  <c:v>45253</c:v>
                </c:pt>
                <c:pt idx="133">
                  <c:v>45252</c:v>
                </c:pt>
                <c:pt idx="134">
                  <c:v>45251</c:v>
                </c:pt>
                <c:pt idx="135">
                  <c:v>45250</c:v>
                </c:pt>
                <c:pt idx="136">
                  <c:v>45249</c:v>
                </c:pt>
                <c:pt idx="137">
                  <c:v>45248</c:v>
                </c:pt>
                <c:pt idx="138">
                  <c:v>45247</c:v>
                </c:pt>
                <c:pt idx="139">
                  <c:v>45246</c:v>
                </c:pt>
                <c:pt idx="140">
                  <c:v>45245</c:v>
                </c:pt>
                <c:pt idx="141">
                  <c:v>45244</c:v>
                </c:pt>
                <c:pt idx="142">
                  <c:v>45243</c:v>
                </c:pt>
                <c:pt idx="143">
                  <c:v>45242</c:v>
                </c:pt>
                <c:pt idx="144">
                  <c:v>45241</c:v>
                </c:pt>
                <c:pt idx="145">
                  <c:v>45240</c:v>
                </c:pt>
                <c:pt idx="146">
                  <c:v>45239</c:v>
                </c:pt>
                <c:pt idx="147">
                  <c:v>45238</c:v>
                </c:pt>
                <c:pt idx="148">
                  <c:v>45237</c:v>
                </c:pt>
                <c:pt idx="149">
                  <c:v>45236</c:v>
                </c:pt>
                <c:pt idx="150">
                  <c:v>45235</c:v>
                </c:pt>
                <c:pt idx="151">
                  <c:v>45234</c:v>
                </c:pt>
                <c:pt idx="152">
                  <c:v>45233</c:v>
                </c:pt>
                <c:pt idx="153">
                  <c:v>45232</c:v>
                </c:pt>
                <c:pt idx="154">
                  <c:v>45231</c:v>
                </c:pt>
                <c:pt idx="155">
                  <c:v>45230</c:v>
                </c:pt>
                <c:pt idx="156">
                  <c:v>45229</c:v>
                </c:pt>
                <c:pt idx="157">
                  <c:v>45228</c:v>
                </c:pt>
                <c:pt idx="158">
                  <c:v>45227</c:v>
                </c:pt>
                <c:pt idx="159">
                  <c:v>45226</c:v>
                </c:pt>
                <c:pt idx="160">
                  <c:v>45225</c:v>
                </c:pt>
                <c:pt idx="161">
                  <c:v>45224</c:v>
                </c:pt>
                <c:pt idx="162">
                  <c:v>45223</c:v>
                </c:pt>
                <c:pt idx="163">
                  <c:v>45222</c:v>
                </c:pt>
                <c:pt idx="164">
                  <c:v>45221</c:v>
                </c:pt>
                <c:pt idx="165">
                  <c:v>45220</c:v>
                </c:pt>
                <c:pt idx="166">
                  <c:v>45219</c:v>
                </c:pt>
                <c:pt idx="167">
                  <c:v>45218</c:v>
                </c:pt>
                <c:pt idx="168">
                  <c:v>45217</c:v>
                </c:pt>
                <c:pt idx="169">
                  <c:v>45216</c:v>
                </c:pt>
                <c:pt idx="170">
                  <c:v>45215</c:v>
                </c:pt>
                <c:pt idx="171">
                  <c:v>45214</c:v>
                </c:pt>
                <c:pt idx="172">
                  <c:v>45213</c:v>
                </c:pt>
                <c:pt idx="173">
                  <c:v>45212</c:v>
                </c:pt>
                <c:pt idx="174">
                  <c:v>45211</c:v>
                </c:pt>
                <c:pt idx="175">
                  <c:v>45210</c:v>
                </c:pt>
                <c:pt idx="176">
                  <c:v>45209</c:v>
                </c:pt>
                <c:pt idx="177">
                  <c:v>45208</c:v>
                </c:pt>
                <c:pt idx="178">
                  <c:v>45207</c:v>
                </c:pt>
                <c:pt idx="179">
                  <c:v>45206</c:v>
                </c:pt>
                <c:pt idx="180">
                  <c:v>45205</c:v>
                </c:pt>
                <c:pt idx="181">
                  <c:v>45204</c:v>
                </c:pt>
                <c:pt idx="182">
                  <c:v>45203</c:v>
                </c:pt>
                <c:pt idx="183">
                  <c:v>45202</c:v>
                </c:pt>
                <c:pt idx="184">
                  <c:v>45201</c:v>
                </c:pt>
                <c:pt idx="185">
                  <c:v>45200</c:v>
                </c:pt>
                <c:pt idx="186">
                  <c:v>45199</c:v>
                </c:pt>
                <c:pt idx="187">
                  <c:v>45198</c:v>
                </c:pt>
                <c:pt idx="188">
                  <c:v>45197</c:v>
                </c:pt>
                <c:pt idx="189">
                  <c:v>45196</c:v>
                </c:pt>
                <c:pt idx="190">
                  <c:v>45195</c:v>
                </c:pt>
                <c:pt idx="191">
                  <c:v>45194</c:v>
                </c:pt>
                <c:pt idx="192">
                  <c:v>45193</c:v>
                </c:pt>
                <c:pt idx="193">
                  <c:v>45192</c:v>
                </c:pt>
                <c:pt idx="194">
                  <c:v>45191</c:v>
                </c:pt>
                <c:pt idx="195">
                  <c:v>45190</c:v>
                </c:pt>
                <c:pt idx="196">
                  <c:v>45189</c:v>
                </c:pt>
                <c:pt idx="197">
                  <c:v>45188</c:v>
                </c:pt>
                <c:pt idx="198">
                  <c:v>45187</c:v>
                </c:pt>
                <c:pt idx="199">
                  <c:v>45186</c:v>
                </c:pt>
                <c:pt idx="200">
                  <c:v>45185</c:v>
                </c:pt>
                <c:pt idx="201">
                  <c:v>45184</c:v>
                </c:pt>
                <c:pt idx="202">
                  <c:v>45183</c:v>
                </c:pt>
                <c:pt idx="203">
                  <c:v>45182</c:v>
                </c:pt>
                <c:pt idx="204">
                  <c:v>45181</c:v>
                </c:pt>
                <c:pt idx="205">
                  <c:v>45180</c:v>
                </c:pt>
                <c:pt idx="206">
                  <c:v>45179</c:v>
                </c:pt>
                <c:pt idx="207">
                  <c:v>45178</c:v>
                </c:pt>
                <c:pt idx="208">
                  <c:v>45177</c:v>
                </c:pt>
                <c:pt idx="209">
                  <c:v>45176</c:v>
                </c:pt>
                <c:pt idx="210">
                  <c:v>45175</c:v>
                </c:pt>
                <c:pt idx="211">
                  <c:v>45174</c:v>
                </c:pt>
                <c:pt idx="212">
                  <c:v>45173</c:v>
                </c:pt>
                <c:pt idx="213">
                  <c:v>45172</c:v>
                </c:pt>
                <c:pt idx="214">
                  <c:v>45171</c:v>
                </c:pt>
                <c:pt idx="215">
                  <c:v>45170</c:v>
                </c:pt>
                <c:pt idx="216">
                  <c:v>45169</c:v>
                </c:pt>
                <c:pt idx="217">
                  <c:v>45168</c:v>
                </c:pt>
                <c:pt idx="218">
                  <c:v>45167</c:v>
                </c:pt>
                <c:pt idx="219">
                  <c:v>45166</c:v>
                </c:pt>
                <c:pt idx="220">
                  <c:v>45165</c:v>
                </c:pt>
                <c:pt idx="221">
                  <c:v>45164</c:v>
                </c:pt>
                <c:pt idx="222">
                  <c:v>45163</c:v>
                </c:pt>
                <c:pt idx="223">
                  <c:v>45162</c:v>
                </c:pt>
                <c:pt idx="224">
                  <c:v>45161</c:v>
                </c:pt>
                <c:pt idx="225">
                  <c:v>45160</c:v>
                </c:pt>
                <c:pt idx="226">
                  <c:v>45159</c:v>
                </c:pt>
                <c:pt idx="227">
                  <c:v>45158</c:v>
                </c:pt>
                <c:pt idx="228">
                  <c:v>45157</c:v>
                </c:pt>
                <c:pt idx="229">
                  <c:v>45156</c:v>
                </c:pt>
                <c:pt idx="230">
                  <c:v>45155</c:v>
                </c:pt>
                <c:pt idx="231">
                  <c:v>45154</c:v>
                </c:pt>
                <c:pt idx="232">
                  <c:v>45153</c:v>
                </c:pt>
                <c:pt idx="233">
                  <c:v>45152</c:v>
                </c:pt>
                <c:pt idx="234">
                  <c:v>45151</c:v>
                </c:pt>
                <c:pt idx="235">
                  <c:v>45150</c:v>
                </c:pt>
                <c:pt idx="236">
                  <c:v>45149</c:v>
                </c:pt>
                <c:pt idx="237">
                  <c:v>45148</c:v>
                </c:pt>
                <c:pt idx="238">
                  <c:v>45147</c:v>
                </c:pt>
                <c:pt idx="239">
                  <c:v>45146</c:v>
                </c:pt>
                <c:pt idx="240">
                  <c:v>45145</c:v>
                </c:pt>
                <c:pt idx="241">
                  <c:v>45144</c:v>
                </c:pt>
                <c:pt idx="242">
                  <c:v>45143</c:v>
                </c:pt>
                <c:pt idx="243">
                  <c:v>45142</c:v>
                </c:pt>
                <c:pt idx="244">
                  <c:v>45141</c:v>
                </c:pt>
                <c:pt idx="245">
                  <c:v>45140</c:v>
                </c:pt>
                <c:pt idx="246">
                  <c:v>45139</c:v>
                </c:pt>
                <c:pt idx="247">
                  <c:v>45138</c:v>
                </c:pt>
                <c:pt idx="248">
                  <c:v>45137</c:v>
                </c:pt>
                <c:pt idx="249">
                  <c:v>45136</c:v>
                </c:pt>
                <c:pt idx="250">
                  <c:v>45135</c:v>
                </c:pt>
                <c:pt idx="251">
                  <c:v>45134</c:v>
                </c:pt>
                <c:pt idx="252">
                  <c:v>45133</c:v>
                </c:pt>
                <c:pt idx="253">
                  <c:v>45132</c:v>
                </c:pt>
                <c:pt idx="254">
                  <c:v>45131</c:v>
                </c:pt>
                <c:pt idx="255">
                  <c:v>45130</c:v>
                </c:pt>
                <c:pt idx="256">
                  <c:v>45129</c:v>
                </c:pt>
                <c:pt idx="257">
                  <c:v>45128</c:v>
                </c:pt>
                <c:pt idx="258">
                  <c:v>45127</c:v>
                </c:pt>
                <c:pt idx="259">
                  <c:v>45126</c:v>
                </c:pt>
                <c:pt idx="260">
                  <c:v>45125</c:v>
                </c:pt>
                <c:pt idx="261">
                  <c:v>45124</c:v>
                </c:pt>
                <c:pt idx="262">
                  <c:v>45123</c:v>
                </c:pt>
                <c:pt idx="263">
                  <c:v>45122</c:v>
                </c:pt>
                <c:pt idx="264">
                  <c:v>45121</c:v>
                </c:pt>
                <c:pt idx="265">
                  <c:v>45120</c:v>
                </c:pt>
                <c:pt idx="266">
                  <c:v>45119</c:v>
                </c:pt>
                <c:pt idx="267">
                  <c:v>45118</c:v>
                </c:pt>
                <c:pt idx="268">
                  <c:v>45117</c:v>
                </c:pt>
                <c:pt idx="269">
                  <c:v>45116</c:v>
                </c:pt>
                <c:pt idx="270">
                  <c:v>45115</c:v>
                </c:pt>
                <c:pt idx="271">
                  <c:v>45114</c:v>
                </c:pt>
                <c:pt idx="272">
                  <c:v>45113</c:v>
                </c:pt>
                <c:pt idx="273">
                  <c:v>45112</c:v>
                </c:pt>
                <c:pt idx="274">
                  <c:v>45111</c:v>
                </c:pt>
                <c:pt idx="275">
                  <c:v>45110</c:v>
                </c:pt>
                <c:pt idx="276">
                  <c:v>45109</c:v>
                </c:pt>
                <c:pt idx="277">
                  <c:v>45108</c:v>
                </c:pt>
                <c:pt idx="278">
                  <c:v>45107</c:v>
                </c:pt>
                <c:pt idx="279">
                  <c:v>45106</c:v>
                </c:pt>
                <c:pt idx="280">
                  <c:v>45105</c:v>
                </c:pt>
                <c:pt idx="281">
                  <c:v>45104</c:v>
                </c:pt>
                <c:pt idx="282">
                  <c:v>45103</c:v>
                </c:pt>
                <c:pt idx="283">
                  <c:v>45102</c:v>
                </c:pt>
                <c:pt idx="284">
                  <c:v>45101</c:v>
                </c:pt>
                <c:pt idx="285">
                  <c:v>45100</c:v>
                </c:pt>
                <c:pt idx="286">
                  <c:v>45099</c:v>
                </c:pt>
                <c:pt idx="287">
                  <c:v>45098</c:v>
                </c:pt>
                <c:pt idx="288">
                  <c:v>45097</c:v>
                </c:pt>
                <c:pt idx="289">
                  <c:v>45096</c:v>
                </c:pt>
                <c:pt idx="290">
                  <c:v>45095</c:v>
                </c:pt>
                <c:pt idx="291">
                  <c:v>45094</c:v>
                </c:pt>
                <c:pt idx="292">
                  <c:v>45093</c:v>
                </c:pt>
                <c:pt idx="293">
                  <c:v>45092</c:v>
                </c:pt>
                <c:pt idx="294">
                  <c:v>45091</c:v>
                </c:pt>
                <c:pt idx="295">
                  <c:v>45090</c:v>
                </c:pt>
                <c:pt idx="296">
                  <c:v>45089</c:v>
                </c:pt>
                <c:pt idx="297">
                  <c:v>45088</c:v>
                </c:pt>
                <c:pt idx="298">
                  <c:v>45087</c:v>
                </c:pt>
                <c:pt idx="299">
                  <c:v>45086</c:v>
                </c:pt>
                <c:pt idx="300">
                  <c:v>45085</c:v>
                </c:pt>
                <c:pt idx="301">
                  <c:v>45084</c:v>
                </c:pt>
                <c:pt idx="302">
                  <c:v>45083</c:v>
                </c:pt>
                <c:pt idx="303">
                  <c:v>45082</c:v>
                </c:pt>
                <c:pt idx="304">
                  <c:v>45081</c:v>
                </c:pt>
                <c:pt idx="305">
                  <c:v>45080</c:v>
                </c:pt>
                <c:pt idx="306">
                  <c:v>45079</c:v>
                </c:pt>
                <c:pt idx="307">
                  <c:v>45078</c:v>
                </c:pt>
                <c:pt idx="308">
                  <c:v>45077</c:v>
                </c:pt>
                <c:pt idx="309">
                  <c:v>45076</c:v>
                </c:pt>
                <c:pt idx="310">
                  <c:v>45075</c:v>
                </c:pt>
                <c:pt idx="311">
                  <c:v>45074</c:v>
                </c:pt>
                <c:pt idx="312">
                  <c:v>45073</c:v>
                </c:pt>
                <c:pt idx="313">
                  <c:v>45072</c:v>
                </c:pt>
                <c:pt idx="314">
                  <c:v>45071</c:v>
                </c:pt>
                <c:pt idx="315">
                  <c:v>45070</c:v>
                </c:pt>
                <c:pt idx="316">
                  <c:v>45069</c:v>
                </c:pt>
                <c:pt idx="317">
                  <c:v>45068</c:v>
                </c:pt>
                <c:pt idx="318">
                  <c:v>45067</c:v>
                </c:pt>
                <c:pt idx="319">
                  <c:v>45066</c:v>
                </c:pt>
                <c:pt idx="320">
                  <c:v>45065</c:v>
                </c:pt>
                <c:pt idx="321">
                  <c:v>45064</c:v>
                </c:pt>
                <c:pt idx="322">
                  <c:v>45063</c:v>
                </c:pt>
                <c:pt idx="323">
                  <c:v>45062</c:v>
                </c:pt>
                <c:pt idx="324">
                  <c:v>45061</c:v>
                </c:pt>
                <c:pt idx="325">
                  <c:v>45060</c:v>
                </c:pt>
                <c:pt idx="326">
                  <c:v>45059</c:v>
                </c:pt>
                <c:pt idx="327">
                  <c:v>45058</c:v>
                </c:pt>
                <c:pt idx="328">
                  <c:v>45057</c:v>
                </c:pt>
                <c:pt idx="329">
                  <c:v>45056</c:v>
                </c:pt>
                <c:pt idx="330">
                  <c:v>45055</c:v>
                </c:pt>
                <c:pt idx="331">
                  <c:v>45054</c:v>
                </c:pt>
                <c:pt idx="332">
                  <c:v>45053</c:v>
                </c:pt>
                <c:pt idx="333">
                  <c:v>45052</c:v>
                </c:pt>
                <c:pt idx="334">
                  <c:v>45051</c:v>
                </c:pt>
                <c:pt idx="335">
                  <c:v>45050</c:v>
                </c:pt>
                <c:pt idx="336">
                  <c:v>45049</c:v>
                </c:pt>
                <c:pt idx="337">
                  <c:v>45048</c:v>
                </c:pt>
                <c:pt idx="338">
                  <c:v>45047</c:v>
                </c:pt>
                <c:pt idx="339">
                  <c:v>45046</c:v>
                </c:pt>
                <c:pt idx="340">
                  <c:v>45045</c:v>
                </c:pt>
                <c:pt idx="341">
                  <c:v>45044</c:v>
                </c:pt>
                <c:pt idx="342">
                  <c:v>45043</c:v>
                </c:pt>
                <c:pt idx="343">
                  <c:v>45042</c:v>
                </c:pt>
                <c:pt idx="344">
                  <c:v>45041</c:v>
                </c:pt>
                <c:pt idx="345">
                  <c:v>45040</c:v>
                </c:pt>
                <c:pt idx="346">
                  <c:v>45039</c:v>
                </c:pt>
                <c:pt idx="347">
                  <c:v>45038</c:v>
                </c:pt>
                <c:pt idx="348">
                  <c:v>45037</c:v>
                </c:pt>
                <c:pt idx="349">
                  <c:v>45036</c:v>
                </c:pt>
                <c:pt idx="350">
                  <c:v>45035</c:v>
                </c:pt>
                <c:pt idx="351">
                  <c:v>45034</c:v>
                </c:pt>
                <c:pt idx="352">
                  <c:v>45033</c:v>
                </c:pt>
                <c:pt idx="353">
                  <c:v>45032</c:v>
                </c:pt>
                <c:pt idx="354">
                  <c:v>45031</c:v>
                </c:pt>
                <c:pt idx="355">
                  <c:v>45030</c:v>
                </c:pt>
                <c:pt idx="356">
                  <c:v>45029</c:v>
                </c:pt>
                <c:pt idx="357">
                  <c:v>45028</c:v>
                </c:pt>
                <c:pt idx="358">
                  <c:v>45027</c:v>
                </c:pt>
                <c:pt idx="359">
                  <c:v>45026</c:v>
                </c:pt>
                <c:pt idx="360">
                  <c:v>45025</c:v>
                </c:pt>
                <c:pt idx="361">
                  <c:v>45024</c:v>
                </c:pt>
                <c:pt idx="362">
                  <c:v>45023</c:v>
                </c:pt>
                <c:pt idx="363">
                  <c:v>45022</c:v>
                </c:pt>
                <c:pt idx="364">
                  <c:v>45021</c:v>
                </c:pt>
              </c:numCache>
            </c:numRef>
          </c:cat>
          <c:val>
            <c:numRef>
              <c:f>'CHARTS-FIXED'!$C$7:$C$371</c:f>
              <c:numCache>
                <c:formatCode>General</c:formatCode>
                <c:ptCount val="365"/>
                <c:pt idx="0">
                  <c:v>85.43</c:v>
                </c:pt>
                <c:pt idx="1">
                  <c:v>85.15</c:v>
                </c:pt>
                <c:pt idx="2">
                  <c:v>83.71</c:v>
                </c:pt>
                <c:pt idx="3">
                  <c:v>83.17</c:v>
                </c:pt>
                <c:pt idx="4">
                  <c:v>83.17</c:v>
                </c:pt>
                <c:pt idx="5">
                  <c:v>83.17</c:v>
                </c:pt>
                <c:pt idx="6">
                  <c:v>83.17</c:v>
                </c:pt>
                <c:pt idx="7">
                  <c:v>81.349999999999994</c:v>
                </c:pt>
                <c:pt idx="8">
                  <c:v>81.62</c:v>
                </c:pt>
                <c:pt idx="9">
                  <c:v>81.95</c:v>
                </c:pt>
                <c:pt idx="10">
                  <c:v>80.63</c:v>
                </c:pt>
                <c:pt idx="11">
                  <c:v>80.63</c:v>
                </c:pt>
                <c:pt idx="12">
                  <c:v>80.63</c:v>
                </c:pt>
                <c:pt idx="13">
                  <c:v>81.069999999999993</c:v>
                </c:pt>
                <c:pt idx="14">
                  <c:v>81.680000000000007</c:v>
                </c:pt>
                <c:pt idx="15">
                  <c:v>83.47</c:v>
                </c:pt>
                <c:pt idx="16">
                  <c:v>82.72</c:v>
                </c:pt>
                <c:pt idx="17">
                  <c:v>81.040000000000006</c:v>
                </c:pt>
                <c:pt idx="18">
                  <c:v>81.040000000000006</c:v>
                </c:pt>
                <c:pt idx="19">
                  <c:v>81.040000000000006</c:v>
                </c:pt>
                <c:pt idx="20">
                  <c:v>81.260000000000005</c:v>
                </c:pt>
                <c:pt idx="21">
                  <c:v>79.72</c:v>
                </c:pt>
                <c:pt idx="22">
                  <c:v>77.56</c:v>
                </c:pt>
                <c:pt idx="23">
                  <c:v>77.930000000000007</c:v>
                </c:pt>
                <c:pt idx="24">
                  <c:v>78.010000000000005</c:v>
                </c:pt>
                <c:pt idx="25">
                  <c:v>78.010000000000005</c:v>
                </c:pt>
                <c:pt idx="26">
                  <c:v>78.010000000000005</c:v>
                </c:pt>
                <c:pt idx="27">
                  <c:v>78.930000000000007</c:v>
                </c:pt>
                <c:pt idx="28">
                  <c:v>79.13</c:v>
                </c:pt>
                <c:pt idx="29">
                  <c:v>78.150000000000006</c:v>
                </c:pt>
                <c:pt idx="30">
                  <c:v>78.739999999999995</c:v>
                </c:pt>
                <c:pt idx="31">
                  <c:v>79.97</c:v>
                </c:pt>
                <c:pt idx="32">
                  <c:v>79.97</c:v>
                </c:pt>
                <c:pt idx="33">
                  <c:v>79.97</c:v>
                </c:pt>
                <c:pt idx="34">
                  <c:v>78.260000000000005</c:v>
                </c:pt>
                <c:pt idx="35">
                  <c:v>78.540000000000006</c:v>
                </c:pt>
                <c:pt idx="36">
                  <c:v>78.87</c:v>
                </c:pt>
                <c:pt idx="37">
                  <c:v>77.58</c:v>
                </c:pt>
                <c:pt idx="38">
                  <c:v>76.489999999999995</c:v>
                </c:pt>
                <c:pt idx="39">
                  <c:v>76.489999999999995</c:v>
                </c:pt>
                <c:pt idx="40">
                  <c:v>76.489999999999995</c:v>
                </c:pt>
                <c:pt idx="41">
                  <c:v>78.61</c:v>
                </c:pt>
                <c:pt idx="42">
                  <c:v>77.91</c:v>
                </c:pt>
                <c:pt idx="43">
                  <c:v>78.180000000000007</c:v>
                </c:pt>
                <c:pt idx="44">
                  <c:v>79.19</c:v>
                </c:pt>
                <c:pt idx="45">
                  <c:v>79.19</c:v>
                </c:pt>
                <c:pt idx="46">
                  <c:v>79.19</c:v>
                </c:pt>
                <c:pt idx="47">
                  <c:v>79.19</c:v>
                </c:pt>
                <c:pt idx="48">
                  <c:v>78.03</c:v>
                </c:pt>
                <c:pt idx="49">
                  <c:v>76.64</c:v>
                </c:pt>
                <c:pt idx="50">
                  <c:v>77.87</c:v>
                </c:pt>
                <c:pt idx="51">
                  <c:v>76.92</c:v>
                </c:pt>
                <c:pt idx="52">
                  <c:v>76.84</c:v>
                </c:pt>
                <c:pt idx="53">
                  <c:v>76.84</c:v>
                </c:pt>
                <c:pt idx="54">
                  <c:v>76.84</c:v>
                </c:pt>
                <c:pt idx="55">
                  <c:v>76.22</c:v>
                </c:pt>
                <c:pt idx="56">
                  <c:v>73.86</c:v>
                </c:pt>
                <c:pt idx="57">
                  <c:v>73.31</c:v>
                </c:pt>
                <c:pt idx="58">
                  <c:v>72.78</c:v>
                </c:pt>
                <c:pt idx="59">
                  <c:v>72.28</c:v>
                </c:pt>
                <c:pt idx="60">
                  <c:v>72.28</c:v>
                </c:pt>
                <c:pt idx="61">
                  <c:v>72.28</c:v>
                </c:pt>
                <c:pt idx="62">
                  <c:v>73.819999999999993</c:v>
                </c:pt>
                <c:pt idx="63">
                  <c:v>75.849999999999994</c:v>
                </c:pt>
                <c:pt idx="64">
                  <c:v>77.819999999999993</c:v>
                </c:pt>
                <c:pt idx="65">
                  <c:v>76.78</c:v>
                </c:pt>
                <c:pt idx="66">
                  <c:v>78.010000000000005</c:v>
                </c:pt>
                <c:pt idx="67">
                  <c:v>78.010000000000005</c:v>
                </c:pt>
                <c:pt idx="68">
                  <c:v>78.010000000000005</c:v>
                </c:pt>
                <c:pt idx="69">
                  <c:v>77.36</c:v>
                </c:pt>
                <c:pt idx="70">
                  <c:v>75.09</c:v>
                </c:pt>
                <c:pt idx="71">
                  <c:v>74.37</c:v>
                </c:pt>
                <c:pt idx="72">
                  <c:v>75.19</c:v>
                </c:pt>
                <c:pt idx="73">
                  <c:v>73.41</c:v>
                </c:pt>
                <c:pt idx="74">
                  <c:v>73.41</c:v>
                </c:pt>
                <c:pt idx="75">
                  <c:v>73.41</c:v>
                </c:pt>
                <c:pt idx="76">
                  <c:v>74.08</c:v>
                </c:pt>
                <c:pt idx="77">
                  <c:v>72.56</c:v>
                </c:pt>
                <c:pt idx="78">
                  <c:v>72.400000000000006</c:v>
                </c:pt>
                <c:pt idx="79">
                  <c:v>72.680000000000007</c:v>
                </c:pt>
                <c:pt idx="80">
                  <c:v>72.680000000000007</c:v>
                </c:pt>
                <c:pt idx="81">
                  <c:v>72.680000000000007</c:v>
                </c:pt>
                <c:pt idx="82">
                  <c:v>72.680000000000007</c:v>
                </c:pt>
                <c:pt idx="83">
                  <c:v>72.02</c:v>
                </c:pt>
                <c:pt idx="84">
                  <c:v>71.37</c:v>
                </c:pt>
                <c:pt idx="85">
                  <c:v>72.239999999999995</c:v>
                </c:pt>
                <c:pt idx="86">
                  <c:v>70.77</c:v>
                </c:pt>
                <c:pt idx="87">
                  <c:v>73.81</c:v>
                </c:pt>
                <c:pt idx="88">
                  <c:v>73.81</c:v>
                </c:pt>
                <c:pt idx="89">
                  <c:v>73.81</c:v>
                </c:pt>
                <c:pt idx="90">
                  <c:v>72.19</c:v>
                </c:pt>
                <c:pt idx="91">
                  <c:v>72.7</c:v>
                </c:pt>
                <c:pt idx="92">
                  <c:v>70.38</c:v>
                </c:pt>
                <c:pt idx="93">
                  <c:v>71.650000000000006</c:v>
                </c:pt>
                <c:pt idx="94">
                  <c:v>71.650000000000006</c:v>
                </c:pt>
                <c:pt idx="95">
                  <c:v>71.650000000000006</c:v>
                </c:pt>
                <c:pt idx="96">
                  <c:v>71.650000000000006</c:v>
                </c:pt>
                <c:pt idx="97">
                  <c:v>71.77</c:v>
                </c:pt>
                <c:pt idx="98">
                  <c:v>74.11</c:v>
                </c:pt>
                <c:pt idx="99">
                  <c:v>75.569999999999993</c:v>
                </c:pt>
                <c:pt idx="100">
                  <c:v>73.56</c:v>
                </c:pt>
                <c:pt idx="101">
                  <c:v>73.56</c:v>
                </c:pt>
                <c:pt idx="102">
                  <c:v>73.56</c:v>
                </c:pt>
                <c:pt idx="103">
                  <c:v>73.56</c:v>
                </c:pt>
                <c:pt idx="104">
                  <c:v>73.89</c:v>
                </c:pt>
                <c:pt idx="105">
                  <c:v>74.22</c:v>
                </c:pt>
                <c:pt idx="106">
                  <c:v>73.44</c:v>
                </c:pt>
                <c:pt idx="107">
                  <c:v>72.47</c:v>
                </c:pt>
                <c:pt idx="108">
                  <c:v>71.430000000000007</c:v>
                </c:pt>
                <c:pt idx="109">
                  <c:v>71.430000000000007</c:v>
                </c:pt>
                <c:pt idx="110">
                  <c:v>71.430000000000007</c:v>
                </c:pt>
                <c:pt idx="111">
                  <c:v>71.58</c:v>
                </c:pt>
                <c:pt idx="112">
                  <c:v>69.47</c:v>
                </c:pt>
                <c:pt idx="113">
                  <c:v>68.61</c:v>
                </c:pt>
                <c:pt idx="114">
                  <c:v>71.319999999999993</c:v>
                </c:pt>
                <c:pt idx="115">
                  <c:v>71.23</c:v>
                </c:pt>
                <c:pt idx="116">
                  <c:v>71.23</c:v>
                </c:pt>
                <c:pt idx="117">
                  <c:v>71.23</c:v>
                </c:pt>
                <c:pt idx="118">
                  <c:v>69.34</c:v>
                </c:pt>
                <c:pt idx="119">
                  <c:v>69.38</c:v>
                </c:pt>
                <c:pt idx="120">
                  <c:v>72.319999999999993</c:v>
                </c:pt>
                <c:pt idx="121">
                  <c:v>73.040000000000006</c:v>
                </c:pt>
                <c:pt idx="122">
                  <c:v>74.069999999999993</c:v>
                </c:pt>
                <c:pt idx="123">
                  <c:v>74.069999999999993</c:v>
                </c:pt>
                <c:pt idx="124">
                  <c:v>74.069999999999993</c:v>
                </c:pt>
                <c:pt idx="125">
                  <c:v>75.959999999999994</c:v>
                </c:pt>
                <c:pt idx="126">
                  <c:v>77.86</c:v>
                </c:pt>
                <c:pt idx="127">
                  <c:v>76.41</c:v>
                </c:pt>
                <c:pt idx="128">
                  <c:v>74.86</c:v>
                </c:pt>
                <c:pt idx="129">
                  <c:v>75.540000000000006</c:v>
                </c:pt>
                <c:pt idx="130">
                  <c:v>75.540000000000006</c:v>
                </c:pt>
                <c:pt idx="131">
                  <c:v>75.540000000000006</c:v>
                </c:pt>
                <c:pt idx="132">
                  <c:v>77.099999999999994</c:v>
                </c:pt>
                <c:pt idx="133">
                  <c:v>77.099999999999994</c:v>
                </c:pt>
                <c:pt idx="134">
                  <c:v>77.77</c:v>
                </c:pt>
                <c:pt idx="135">
                  <c:v>77.599999999999994</c:v>
                </c:pt>
                <c:pt idx="136">
                  <c:v>75.89</c:v>
                </c:pt>
                <c:pt idx="137">
                  <c:v>75.89</c:v>
                </c:pt>
                <c:pt idx="138">
                  <c:v>75.89</c:v>
                </c:pt>
                <c:pt idx="139">
                  <c:v>72.900000000000006</c:v>
                </c:pt>
                <c:pt idx="140">
                  <c:v>76.66</c:v>
                </c:pt>
                <c:pt idx="141">
                  <c:v>78.260000000000005</c:v>
                </c:pt>
                <c:pt idx="142">
                  <c:v>78.260000000000005</c:v>
                </c:pt>
                <c:pt idx="143">
                  <c:v>77.17</c:v>
                </c:pt>
                <c:pt idx="144">
                  <c:v>77.17</c:v>
                </c:pt>
                <c:pt idx="145">
                  <c:v>77.17</c:v>
                </c:pt>
                <c:pt idx="146">
                  <c:v>75.739999999999995</c:v>
                </c:pt>
                <c:pt idx="147">
                  <c:v>75.33</c:v>
                </c:pt>
                <c:pt idx="148">
                  <c:v>77.37</c:v>
                </c:pt>
                <c:pt idx="149">
                  <c:v>80.819999999999993</c:v>
                </c:pt>
                <c:pt idx="150">
                  <c:v>80.510000000000005</c:v>
                </c:pt>
                <c:pt idx="151">
                  <c:v>80.510000000000005</c:v>
                </c:pt>
                <c:pt idx="152">
                  <c:v>80.510000000000005</c:v>
                </c:pt>
                <c:pt idx="153">
                  <c:v>82.46</c:v>
                </c:pt>
                <c:pt idx="154">
                  <c:v>80.44</c:v>
                </c:pt>
                <c:pt idx="155">
                  <c:v>81.02</c:v>
                </c:pt>
                <c:pt idx="156">
                  <c:v>82.31</c:v>
                </c:pt>
                <c:pt idx="157">
                  <c:v>85.54</c:v>
                </c:pt>
                <c:pt idx="158">
                  <c:v>85.54</c:v>
                </c:pt>
                <c:pt idx="159">
                  <c:v>85.54</c:v>
                </c:pt>
                <c:pt idx="160">
                  <c:v>83.21</c:v>
                </c:pt>
                <c:pt idx="161">
                  <c:v>85.39</c:v>
                </c:pt>
                <c:pt idx="162">
                  <c:v>83.74</c:v>
                </c:pt>
                <c:pt idx="163">
                  <c:v>85.49</c:v>
                </c:pt>
                <c:pt idx="164">
                  <c:v>88.75</c:v>
                </c:pt>
                <c:pt idx="165">
                  <c:v>88.75</c:v>
                </c:pt>
                <c:pt idx="166">
                  <c:v>88.75</c:v>
                </c:pt>
                <c:pt idx="167">
                  <c:v>89.37</c:v>
                </c:pt>
                <c:pt idx="168">
                  <c:v>88.32</c:v>
                </c:pt>
                <c:pt idx="169">
                  <c:v>86.66</c:v>
                </c:pt>
                <c:pt idx="170">
                  <c:v>86.66</c:v>
                </c:pt>
                <c:pt idx="171">
                  <c:v>87.69</c:v>
                </c:pt>
                <c:pt idx="172">
                  <c:v>87.69</c:v>
                </c:pt>
                <c:pt idx="173">
                  <c:v>87.69</c:v>
                </c:pt>
                <c:pt idx="174">
                  <c:v>82.91</c:v>
                </c:pt>
                <c:pt idx="175">
                  <c:v>83.49</c:v>
                </c:pt>
                <c:pt idx="176">
                  <c:v>85.97</c:v>
                </c:pt>
                <c:pt idx="177">
                  <c:v>86.38</c:v>
                </c:pt>
                <c:pt idx="178">
                  <c:v>82.79</c:v>
                </c:pt>
                <c:pt idx="179">
                  <c:v>82.79</c:v>
                </c:pt>
                <c:pt idx="180">
                  <c:v>82.79</c:v>
                </c:pt>
                <c:pt idx="181">
                  <c:v>82.31</c:v>
                </c:pt>
                <c:pt idx="182">
                  <c:v>84.22</c:v>
                </c:pt>
                <c:pt idx="183">
                  <c:v>89.23</c:v>
                </c:pt>
                <c:pt idx="184">
                  <c:v>88.82</c:v>
                </c:pt>
                <c:pt idx="185">
                  <c:v>90.79</c:v>
                </c:pt>
                <c:pt idx="186">
                  <c:v>90.79</c:v>
                </c:pt>
                <c:pt idx="187">
                  <c:v>90.79</c:v>
                </c:pt>
                <c:pt idx="188">
                  <c:v>91.71</c:v>
                </c:pt>
                <c:pt idx="189">
                  <c:v>93.68</c:v>
                </c:pt>
                <c:pt idx="190">
                  <c:v>90.39</c:v>
                </c:pt>
                <c:pt idx="191">
                  <c:v>89.68</c:v>
                </c:pt>
                <c:pt idx="192">
                  <c:v>90.03</c:v>
                </c:pt>
                <c:pt idx="193">
                  <c:v>90.03</c:v>
                </c:pt>
                <c:pt idx="194">
                  <c:v>90.03</c:v>
                </c:pt>
                <c:pt idx="195">
                  <c:v>89.63</c:v>
                </c:pt>
                <c:pt idx="196">
                  <c:v>90.28</c:v>
                </c:pt>
                <c:pt idx="197">
                  <c:v>91.2</c:v>
                </c:pt>
                <c:pt idx="198">
                  <c:v>91.48</c:v>
                </c:pt>
                <c:pt idx="199">
                  <c:v>90.77</c:v>
                </c:pt>
                <c:pt idx="200">
                  <c:v>90.77</c:v>
                </c:pt>
                <c:pt idx="201">
                  <c:v>90.77</c:v>
                </c:pt>
                <c:pt idx="202">
                  <c:v>90.16</c:v>
                </c:pt>
                <c:pt idx="203">
                  <c:v>88.52</c:v>
                </c:pt>
                <c:pt idx="204">
                  <c:v>88.84</c:v>
                </c:pt>
                <c:pt idx="205">
                  <c:v>87.29</c:v>
                </c:pt>
                <c:pt idx="206">
                  <c:v>87.51</c:v>
                </c:pt>
                <c:pt idx="207">
                  <c:v>87.51</c:v>
                </c:pt>
                <c:pt idx="208">
                  <c:v>87.51</c:v>
                </c:pt>
                <c:pt idx="209">
                  <c:v>86.87</c:v>
                </c:pt>
                <c:pt idx="210">
                  <c:v>87.54</c:v>
                </c:pt>
                <c:pt idx="211">
                  <c:v>86.69</c:v>
                </c:pt>
                <c:pt idx="212">
                  <c:v>85.55</c:v>
                </c:pt>
                <c:pt idx="213">
                  <c:v>85.55</c:v>
                </c:pt>
                <c:pt idx="214">
                  <c:v>85.55</c:v>
                </c:pt>
                <c:pt idx="215">
                  <c:v>85.55</c:v>
                </c:pt>
                <c:pt idx="216">
                  <c:v>83.63</c:v>
                </c:pt>
                <c:pt idx="217">
                  <c:v>81.63</c:v>
                </c:pt>
                <c:pt idx="218">
                  <c:v>81.16</c:v>
                </c:pt>
                <c:pt idx="219">
                  <c:v>80.099999999999994</c:v>
                </c:pt>
                <c:pt idx="220">
                  <c:v>79.83</c:v>
                </c:pt>
                <c:pt idx="221">
                  <c:v>79.83</c:v>
                </c:pt>
                <c:pt idx="222">
                  <c:v>79.83</c:v>
                </c:pt>
                <c:pt idx="223">
                  <c:v>79.05</c:v>
                </c:pt>
                <c:pt idx="224">
                  <c:v>78.89</c:v>
                </c:pt>
                <c:pt idx="225">
                  <c:v>80.349999999999994</c:v>
                </c:pt>
                <c:pt idx="226">
                  <c:v>80.72</c:v>
                </c:pt>
                <c:pt idx="227">
                  <c:v>81.25</c:v>
                </c:pt>
                <c:pt idx="228">
                  <c:v>81.25</c:v>
                </c:pt>
                <c:pt idx="229">
                  <c:v>81.25</c:v>
                </c:pt>
                <c:pt idx="230">
                  <c:v>80.39</c:v>
                </c:pt>
                <c:pt idx="231">
                  <c:v>79.38</c:v>
                </c:pt>
                <c:pt idx="232">
                  <c:v>80.989999999999995</c:v>
                </c:pt>
                <c:pt idx="233">
                  <c:v>82.51</c:v>
                </c:pt>
                <c:pt idx="234">
                  <c:v>83.19</c:v>
                </c:pt>
                <c:pt idx="235">
                  <c:v>83.19</c:v>
                </c:pt>
                <c:pt idx="236">
                  <c:v>83.19</c:v>
                </c:pt>
                <c:pt idx="237">
                  <c:v>82.82</c:v>
                </c:pt>
                <c:pt idx="238">
                  <c:v>84.4</c:v>
                </c:pt>
                <c:pt idx="239">
                  <c:v>82.92</c:v>
                </c:pt>
                <c:pt idx="240">
                  <c:v>81.94</c:v>
                </c:pt>
                <c:pt idx="241">
                  <c:v>82.82</c:v>
                </c:pt>
                <c:pt idx="242">
                  <c:v>82.82</c:v>
                </c:pt>
                <c:pt idx="243">
                  <c:v>82.82</c:v>
                </c:pt>
                <c:pt idx="244">
                  <c:v>81.55</c:v>
                </c:pt>
                <c:pt idx="245">
                  <c:v>79.489999999999995</c:v>
                </c:pt>
                <c:pt idx="246">
                  <c:v>81.37</c:v>
                </c:pt>
                <c:pt idx="247">
                  <c:v>81.8</c:v>
                </c:pt>
                <c:pt idx="248">
                  <c:v>80.58</c:v>
                </c:pt>
                <c:pt idx="249">
                  <c:v>80.58</c:v>
                </c:pt>
                <c:pt idx="250">
                  <c:v>80.58</c:v>
                </c:pt>
                <c:pt idx="251">
                  <c:v>80.09</c:v>
                </c:pt>
                <c:pt idx="252">
                  <c:v>78.78</c:v>
                </c:pt>
                <c:pt idx="253">
                  <c:v>79.63</c:v>
                </c:pt>
                <c:pt idx="254">
                  <c:v>78.739999999999995</c:v>
                </c:pt>
                <c:pt idx="255">
                  <c:v>77.069999999999993</c:v>
                </c:pt>
                <c:pt idx="256">
                  <c:v>77.069999999999993</c:v>
                </c:pt>
                <c:pt idx="257">
                  <c:v>77.069999999999993</c:v>
                </c:pt>
                <c:pt idx="258">
                  <c:v>75.63</c:v>
                </c:pt>
                <c:pt idx="259">
                  <c:v>75.349999999999994</c:v>
                </c:pt>
                <c:pt idx="260">
                  <c:v>75.75</c:v>
                </c:pt>
                <c:pt idx="261">
                  <c:v>74.150000000000006</c:v>
                </c:pt>
                <c:pt idx="262">
                  <c:v>75.42</c:v>
                </c:pt>
                <c:pt idx="263">
                  <c:v>75.42</c:v>
                </c:pt>
                <c:pt idx="264">
                  <c:v>75.42</c:v>
                </c:pt>
                <c:pt idx="265">
                  <c:v>76.89</c:v>
                </c:pt>
                <c:pt idx="266">
                  <c:v>75.75</c:v>
                </c:pt>
                <c:pt idx="267">
                  <c:v>74.83</c:v>
                </c:pt>
                <c:pt idx="268">
                  <c:v>72.989999999999995</c:v>
                </c:pt>
                <c:pt idx="269">
                  <c:v>73.86</c:v>
                </c:pt>
                <c:pt idx="270">
                  <c:v>73.86</c:v>
                </c:pt>
                <c:pt idx="271">
                  <c:v>73.86</c:v>
                </c:pt>
                <c:pt idx="272">
                  <c:v>71.8</c:v>
                </c:pt>
                <c:pt idx="273">
                  <c:v>71.790000000000006</c:v>
                </c:pt>
                <c:pt idx="274">
                  <c:v>69.790000000000006</c:v>
                </c:pt>
                <c:pt idx="275">
                  <c:v>69.790000000000006</c:v>
                </c:pt>
                <c:pt idx="276">
                  <c:v>70.64</c:v>
                </c:pt>
                <c:pt idx="277">
                  <c:v>70.64</c:v>
                </c:pt>
                <c:pt idx="278">
                  <c:v>70.64</c:v>
                </c:pt>
                <c:pt idx="279">
                  <c:v>69.86</c:v>
                </c:pt>
                <c:pt idx="280">
                  <c:v>69.56</c:v>
                </c:pt>
                <c:pt idx="281">
                  <c:v>67.7</c:v>
                </c:pt>
                <c:pt idx="282">
                  <c:v>69.37</c:v>
                </c:pt>
                <c:pt idx="283">
                  <c:v>69.16</c:v>
                </c:pt>
                <c:pt idx="284">
                  <c:v>69.16</c:v>
                </c:pt>
                <c:pt idx="285">
                  <c:v>69.16</c:v>
                </c:pt>
                <c:pt idx="286">
                  <c:v>69.510000000000005</c:v>
                </c:pt>
                <c:pt idx="287">
                  <c:v>72.53</c:v>
                </c:pt>
                <c:pt idx="288">
                  <c:v>70.5</c:v>
                </c:pt>
                <c:pt idx="289">
                  <c:v>71.78</c:v>
                </c:pt>
                <c:pt idx="290">
                  <c:v>71.78</c:v>
                </c:pt>
                <c:pt idx="291">
                  <c:v>71.78</c:v>
                </c:pt>
                <c:pt idx="292">
                  <c:v>71.78</c:v>
                </c:pt>
                <c:pt idx="293">
                  <c:v>70.62</c:v>
                </c:pt>
                <c:pt idx="294">
                  <c:v>68.27</c:v>
                </c:pt>
                <c:pt idx="295">
                  <c:v>69.42</c:v>
                </c:pt>
                <c:pt idx="296">
                  <c:v>67.12</c:v>
                </c:pt>
                <c:pt idx="297">
                  <c:v>70.17</c:v>
                </c:pt>
                <c:pt idx="298">
                  <c:v>70.17</c:v>
                </c:pt>
                <c:pt idx="299">
                  <c:v>70.17</c:v>
                </c:pt>
                <c:pt idx="300">
                  <c:v>71.290000000000006</c:v>
                </c:pt>
                <c:pt idx="301">
                  <c:v>72.53</c:v>
                </c:pt>
                <c:pt idx="302">
                  <c:v>71.739999999999995</c:v>
                </c:pt>
                <c:pt idx="303">
                  <c:v>72.150000000000006</c:v>
                </c:pt>
                <c:pt idx="304">
                  <c:v>71.739999999999995</c:v>
                </c:pt>
                <c:pt idx="305">
                  <c:v>71.739999999999995</c:v>
                </c:pt>
                <c:pt idx="306">
                  <c:v>71.739999999999995</c:v>
                </c:pt>
                <c:pt idx="307">
                  <c:v>70.099999999999994</c:v>
                </c:pt>
                <c:pt idx="308">
                  <c:v>68.09</c:v>
                </c:pt>
                <c:pt idx="309">
                  <c:v>69.459999999999994</c:v>
                </c:pt>
                <c:pt idx="310">
                  <c:v>72.67</c:v>
                </c:pt>
                <c:pt idx="311">
                  <c:v>72.67</c:v>
                </c:pt>
                <c:pt idx="312">
                  <c:v>72.67</c:v>
                </c:pt>
                <c:pt idx="313">
                  <c:v>72.67</c:v>
                </c:pt>
                <c:pt idx="314">
                  <c:v>71.83</c:v>
                </c:pt>
                <c:pt idx="315">
                  <c:v>74.34</c:v>
                </c:pt>
                <c:pt idx="316">
                  <c:v>72.91</c:v>
                </c:pt>
                <c:pt idx="317">
                  <c:v>71.989999999999995</c:v>
                </c:pt>
                <c:pt idx="318">
                  <c:v>71.55</c:v>
                </c:pt>
                <c:pt idx="319">
                  <c:v>71.55</c:v>
                </c:pt>
                <c:pt idx="320">
                  <c:v>71.55</c:v>
                </c:pt>
                <c:pt idx="321">
                  <c:v>71.86</c:v>
                </c:pt>
                <c:pt idx="322">
                  <c:v>72.83</c:v>
                </c:pt>
                <c:pt idx="323">
                  <c:v>70.86</c:v>
                </c:pt>
                <c:pt idx="324">
                  <c:v>71.11</c:v>
                </c:pt>
                <c:pt idx="325">
                  <c:v>70.040000000000006</c:v>
                </c:pt>
                <c:pt idx="326">
                  <c:v>70.040000000000006</c:v>
                </c:pt>
                <c:pt idx="327">
                  <c:v>70.040000000000006</c:v>
                </c:pt>
                <c:pt idx="328">
                  <c:v>70.87</c:v>
                </c:pt>
                <c:pt idx="329">
                  <c:v>72.56</c:v>
                </c:pt>
                <c:pt idx="330">
                  <c:v>73.709999999999994</c:v>
                </c:pt>
                <c:pt idx="331">
                  <c:v>73.16</c:v>
                </c:pt>
                <c:pt idx="332">
                  <c:v>71.34</c:v>
                </c:pt>
                <c:pt idx="333">
                  <c:v>71.34</c:v>
                </c:pt>
                <c:pt idx="334">
                  <c:v>71.34</c:v>
                </c:pt>
                <c:pt idx="335">
                  <c:v>68.56</c:v>
                </c:pt>
                <c:pt idx="336">
                  <c:v>68.599999999999994</c:v>
                </c:pt>
                <c:pt idx="337">
                  <c:v>71.66</c:v>
                </c:pt>
                <c:pt idx="338">
                  <c:v>75.66</c:v>
                </c:pt>
                <c:pt idx="339">
                  <c:v>76.78</c:v>
                </c:pt>
                <c:pt idx="340">
                  <c:v>76.78</c:v>
                </c:pt>
                <c:pt idx="341">
                  <c:v>76.78</c:v>
                </c:pt>
                <c:pt idx="342">
                  <c:v>74.760000000000005</c:v>
                </c:pt>
                <c:pt idx="343">
                  <c:v>74.3</c:v>
                </c:pt>
                <c:pt idx="344">
                  <c:v>77.069999999999993</c:v>
                </c:pt>
                <c:pt idx="345">
                  <c:v>78.760000000000005</c:v>
                </c:pt>
                <c:pt idx="346">
                  <c:v>77.87</c:v>
                </c:pt>
                <c:pt idx="347">
                  <c:v>77.87</c:v>
                </c:pt>
                <c:pt idx="348">
                  <c:v>77.87</c:v>
                </c:pt>
                <c:pt idx="349">
                  <c:v>77.290000000000006</c:v>
                </c:pt>
                <c:pt idx="350">
                  <c:v>79.16</c:v>
                </c:pt>
                <c:pt idx="351">
                  <c:v>80.86</c:v>
                </c:pt>
                <c:pt idx="352">
                  <c:v>80.83</c:v>
                </c:pt>
                <c:pt idx="353">
                  <c:v>82.52</c:v>
                </c:pt>
                <c:pt idx="354">
                  <c:v>82.52</c:v>
                </c:pt>
                <c:pt idx="355">
                  <c:v>82.52</c:v>
                </c:pt>
                <c:pt idx="356">
                  <c:v>82.16</c:v>
                </c:pt>
                <c:pt idx="357">
                  <c:v>83.26</c:v>
                </c:pt>
                <c:pt idx="358">
                  <c:v>81.53</c:v>
                </c:pt>
                <c:pt idx="359">
                  <c:v>79.739999999999995</c:v>
                </c:pt>
                <c:pt idx="360">
                  <c:v>80.7</c:v>
                </c:pt>
                <c:pt idx="361">
                  <c:v>80.7</c:v>
                </c:pt>
                <c:pt idx="362">
                  <c:v>80.7</c:v>
                </c:pt>
                <c:pt idx="363">
                  <c:v>80.7</c:v>
                </c:pt>
                <c:pt idx="364">
                  <c:v>80.61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01-4AA4-9943-573523E95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982936"/>
        <c:axId val="927975720"/>
      </c:lineChart>
      <c:dateAx>
        <c:axId val="5177687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 rot="0"/>
          <a:lstStyle/>
          <a:p>
            <a:pPr>
              <a:defRPr/>
            </a:pPr>
            <a:endParaRPr lang="ru-RU"/>
          </a:p>
        </c:txPr>
        <c:crossAx val="517770240"/>
        <c:crosses val="autoZero"/>
        <c:auto val="1"/>
        <c:lblOffset val="100"/>
        <c:baseTimeUnit val="days"/>
        <c:majorUnit val="2"/>
        <c:majorTimeUnit val="months"/>
        <c:minorUnit val="10"/>
      </c:dateAx>
      <c:valAx>
        <c:axId val="517770240"/>
        <c:scaling>
          <c:orientation val="minMax"/>
          <c:min val="4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ru-RU"/>
          </a:p>
        </c:txPr>
        <c:crossAx val="517768704"/>
        <c:crosses val="autoZero"/>
        <c:crossBetween val="between"/>
        <c:majorUnit val="10"/>
      </c:valAx>
      <c:valAx>
        <c:axId val="927975720"/>
        <c:scaling>
          <c:orientation val="minMax"/>
          <c:min val="40"/>
        </c:scaling>
        <c:delete val="0"/>
        <c:axPos val="r"/>
        <c:numFmt formatCode="General" sourceLinked="1"/>
        <c:majorTickMark val="out"/>
        <c:minorTickMark val="none"/>
        <c:tickLblPos val="nextTo"/>
        <c:crossAx val="927982936"/>
        <c:crosses val="max"/>
        <c:crossBetween val="between"/>
        <c:majorUnit val="10"/>
      </c:valAx>
      <c:dateAx>
        <c:axId val="9279829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27975720"/>
        <c:crosses val="autoZero"/>
        <c:auto val="1"/>
        <c:lblOffset val="100"/>
        <c:baseTimeUnit val="days"/>
        <c:majorUnit val="1"/>
        <c:minorUnit val="1"/>
      </c:dateAx>
      <c:spPr>
        <a:noFill/>
        <a:ln w="9525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8462681992337167"/>
          <c:y val="0.93858796296296299"/>
          <c:w val="0.24208869731800767"/>
          <c:h val="6.1412037037037036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242161</xdr:rowOff>
    </xdr:from>
    <xdr:to>
      <xdr:col>9</xdr:col>
      <xdr:colOff>45719</xdr:colOff>
      <xdr:row>14</xdr:row>
      <xdr:rowOff>37647</xdr:rowOff>
    </xdr:to>
    <xdr:sp macro="" textlink="">
      <xdr:nvSpPr>
        <xdr:cNvPr id="12295" name="Rectangle 90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/>
      </xdr:nvSpPr>
      <xdr:spPr>
        <a:xfrm>
          <a:off x="3095625" y="1937611"/>
          <a:ext cx="45719" cy="4313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203288</xdr:colOff>
      <xdr:row>14</xdr:row>
      <xdr:rowOff>69806</xdr:rowOff>
    </xdr:from>
    <xdr:to>
      <xdr:col>8</xdr:col>
      <xdr:colOff>250913</xdr:colOff>
      <xdr:row>14</xdr:row>
      <xdr:rowOff>107439</xdr:rowOff>
    </xdr:to>
    <xdr:sp macro="" textlink="">
      <xdr:nvSpPr>
        <xdr:cNvPr id="12296" name="Rectangle 501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/>
      </xdr:nvSpPr>
      <xdr:spPr>
        <a:xfrm>
          <a:off x="3624961" y="2429075"/>
          <a:ext cx="47625" cy="376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33749</xdr:colOff>
      <xdr:row>43</xdr:row>
      <xdr:rowOff>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28471</xdr:colOff>
      <xdr:row>10</xdr:row>
      <xdr:rowOff>195</xdr:rowOff>
    </xdr:from>
    <xdr:to>
      <xdr:col>16</xdr:col>
      <xdr:colOff>23896</xdr:colOff>
      <xdr:row>10</xdr:row>
      <xdr:rowOff>4659</xdr:rowOff>
    </xdr:to>
    <xdr:cxnSp macro="">
      <xdr:nvCxnSpPr>
        <xdr:cNvPr id="31" name="Прямая соединительная линия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V="1">
          <a:off x="28471" y="2345502"/>
          <a:ext cx="11686015" cy="4464"/>
        </a:xfrm>
        <a:prstGeom prst="line">
          <a:avLst/>
        </a:prstGeom>
        <a:ln w="28575">
          <a:solidFill>
            <a:schemeClr val="accent5">
              <a:lumMod val="75000"/>
            </a:schemeClr>
          </a:solidFill>
        </a:ln>
        <a:effectLst/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203003</xdr:colOff>
      <xdr:row>0</xdr:row>
      <xdr:rowOff>23510</xdr:rowOff>
    </xdr:from>
    <xdr:to>
      <xdr:col>15</xdr:col>
      <xdr:colOff>0</xdr:colOff>
      <xdr:row>7</xdr:row>
      <xdr:rowOff>59238</xdr:rowOff>
    </xdr:to>
    <xdr:pic>
      <xdr:nvPicPr>
        <xdr:cNvPr id="42" name="Рисунок 41" descr="Снимок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63108" y="23510"/>
          <a:ext cx="3527003" cy="1369228"/>
        </a:xfrm>
        <a:prstGeom prst="rect">
          <a:avLst/>
        </a:prstGeom>
      </xdr:spPr>
    </xdr:pic>
    <xdr:clientData/>
  </xdr:twoCellAnchor>
  <xdr:twoCellAnchor>
    <xdr:from>
      <xdr:col>7</xdr:col>
      <xdr:colOff>49633</xdr:colOff>
      <xdr:row>11</xdr:row>
      <xdr:rowOff>155009</xdr:rowOff>
    </xdr:from>
    <xdr:to>
      <xdr:col>14</xdr:col>
      <xdr:colOff>742951</xdr:colOff>
      <xdr:row>46</xdr:row>
      <xdr:rowOff>177132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DCF90AC1-1FFB-4CBB-A638-043C05527A90}"/>
            </a:ext>
          </a:extLst>
        </xdr:cNvPr>
        <xdr:cNvSpPr txBox="1"/>
      </xdr:nvSpPr>
      <xdr:spPr>
        <a:xfrm>
          <a:off x="5688433" y="2745809"/>
          <a:ext cx="5665368" cy="7642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Фондовые рынки США ослабли в прошедший четверг: индекс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&amp;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500 упал на 1,23% до отметки $5 147,21,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Dow Jones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снизился до $38 597,30, изменившись на 1,35%, и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Nasdaq Composite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потерял 1,40%, упав до уровня $16 049,08. Все сектора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&amp;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500, продемонстрировавшего рекордное падение с февраля, потерпели потери, из которых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Communication Services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(-1,9%),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Consumer Discretionary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(-1,6%) и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(-1,5%) показали наибольшие упадки.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Ослабление американского рынка может происходить по причине ожидания пятничного отчета по занятости США в несельскохозяйственном секторе и колебаний чиновников ФРС и ФРБ касательно прогнозируемых снижений процентных ставок – таким образом, президент ФРБ Миннеаполиса, Нил Кашкари, прокомментировал, что исчезнет надобность в сокращении ставок, если инфляция продолжит замедляться, а президент ФРБ Чикаго, Остан Гулсби, заявил, что главным препятствием к возвращению инфляции к целевым 2% является стремительный рост цен на жилищные услуги.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Число американцев, подавших новые заявки на пособия по безработице за прошлую неделю, достигла своего двухмесячного максимума на прошлой неделе, увеличившись на 9 000 до 221 000 и превысив прогнозируемые 213 000. Число рабочих мест в несельскохозяйственном секторе в марте, скорее всего, увеличилось на 200 000, по сравнению с февральским ростом на 275 000.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Несмотря на комментарии чиновников ФРС, инвесторы с 60%-ой вероятностью надеются на понижение ставок в июле, что привело к тому, что доллар упал до самых низких значений за последние две недели. В то же время японская иена оставалась ниже уровня 152.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Стало известно, что торговый баланс, измеряющий разницу между импортированными и экспортированными товарами и услугами, является равным негативным $68,9 млрд, по сравнению с прогнозируемыми -$66,9 млрд. это означает, что количество импорта оказалось больше, чем ожидалось.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Также были опубликованы данные о безработице, где процент безработных (3,9%) оказался на 20 базисных пунктов выше, чем предсказывалось (3,7%).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Акции производителя картофельной продукции, Lamb Weston Holdings, потерпели потери в четверг, упав на почти 20%. Компания опубликовала более низкие, чем предсказывалось, квартальные прибыли и продажи, объяснив это проблемой с новой системой ПО. Акции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AMD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производителя чипов, упали на более чем 8% из-за неопределенности понижения процентных ставок ФРС и вероятности переоценки оценки компании инвесторами во втором квартале.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Акции таких технологических компаний, как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Apple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(-0,49%),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Amazon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(-1,32%) и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Microsoft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(-0,61%) потеряли большую часть прибыли. Акции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 Platforms Inc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(+0,82%) выросли по причине повышения целевой цены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 $550 до $585. Подобные положительные изменения основаны на прогнозах о росте доходов компании от рекламы на 20%, благодаря генеративному ИИ.</a:t>
          </a:r>
        </a:p>
      </xdr:txBody>
    </xdr:sp>
    <xdr:clientData/>
  </xdr:twoCellAnchor>
  <xdr:twoCellAnchor>
    <xdr:from>
      <xdr:col>7</xdr:col>
      <xdr:colOff>44196</xdr:colOff>
      <xdr:row>42</xdr:row>
      <xdr:rowOff>179767</xdr:rowOff>
    </xdr:from>
    <xdr:to>
      <xdr:col>14</xdr:col>
      <xdr:colOff>742950</xdr:colOff>
      <xdr:row>49</xdr:row>
      <xdr:rowOff>106780</xdr:rowOff>
    </xdr:to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E7CA8A6F-C6D7-408C-95A4-6E07DCFE9024}"/>
            </a:ext>
          </a:extLst>
        </xdr:cNvPr>
        <xdr:cNvSpPr txBox="1"/>
      </xdr:nvSpPr>
      <xdr:spPr>
        <a:xfrm>
          <a:off x="5682996" y="9438067"/>
          <a:ext cx="5670804" cy="1593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>
              <a:solidFill>
                <a:schemeClr val="accent5">
                  <a:lumMod val="75000"/>
                </a:schemeClr>
              </a:solidFill>
            </a:rPr>
            <a:t>КАСЕ</a:t>
          </a:r>
          <a:endParaRPr lang="en-US" sz="1100" b="1">
            <a:solidFill>
              <a:schemeClr val="accent5">
                <a:lumMod val="75000"/>
              </a:schemeClr>
            </a:solidFill>
          </a:endParaRP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Казахстанский фондовый индекс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KASE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завершил вчерашний день торгов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понижением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(-0,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07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%). Объем сделок с акциями, включенными в представительский список Индекса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KASE, 4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апреля снизился относительно предыдущего торгового дня на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17,3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 составил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516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млн тенге (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1 154,6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тыс.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Рост зафиксирован по таким компаниям, как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Kaspi.kz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+2,3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%), КазТрансОйл (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+0,4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%) и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КазАтомПром (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+1,1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%)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ru-RU"/>
            <a:t>При этом снижение продемонстрировали акции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Эйр Астана (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-2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%), Банк ЦентрКредит(-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0.3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%), Казахтелеком (-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0,1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%)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Kcell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(-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1,5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%)</a:t>
          </a:r>
          <a:r>
            <a:rPr lang="en-US"/>
            <a:t>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30815</xdr:colOff>
      <xdr:row>48</xdr:row>
      <xdr:rowOff>23913</xdr:rowOff>
    </xdr:from>
    <xdr:to>
      <xdr:col>14</xdr:col>
      <xdr:colOff>733426</xdr:colOff>
      <xdr:row>60</xdr:row>
      <xdr:rowOff>80947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9407BE4-DE1E-49C5-8A4B-B26014B2E66A}"/>
            </a:ext>
          </a:extLst>
        </xdr:cNvPr>
        <xdr:cNvSpPr txBox="1"/>
      </xdr:nvSpPr>
      <xdr:spPr>
        <a:xfrm>
          <a:off x="5669615" y="10710963"/>
          <a:ext cx="5674661" cy="2485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>
              <a:solidFill>
                <a:schemeClr val="accent5">
                  <a:lumMod val="75000"/>
                </a:schemeClr>
              </a:solidFill>
            </a:rPr>
            <a:t>Нефть</a:t>
          </a:r>
          <a:b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Цены на нефть превысили 5-месячный максимум после того, как основные производители продолжили сокращать добычу и продолжались перебои с поставками.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Ухудшение геополитических условий может привести к потенциальному снижению добычи нефти, особенно если крупный производитель Иран окажется втянутым в конфликт между Израилем и ХАМАСОМ. Что касается спроса, то улучшение экономических показателей крупнейшего импортера из Китая привело к тому, что трейдеры стали более оптимистичными в отношении увеличения импорта нефти в страну в этом году.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Фьючерсы на нефть марки Brent выросли на 1,5% до 90,7 доллара за баррель, в то время как фьючерсы на нефть марки West Texas Intermediate выросли на 1,4% до 86,6 доллара за баррель. </a:t>
          </a:r>
          <a:endParaRPr lang="ru-K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51</xdr:row>
      <xdr:rowOff>8223</xdr:rowOff>
    </xdr:from>
    <xdr:to>
      <xdr:col>7</xdr:col>
      <xdr:colOff>170448</xdr:colOff>
      <xdr:row>58</xdr:row>
      <xdr:rowOff>3</xdr:rowOff>
    </xdr:to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680F9E91-B859-4E86-B450-FF8F1498344A}"/>
            </a:ext>
          </a:extLst>
        </xdr:cNvPr>
        <xdr:cNvSpPr txBox="1"/>
      </xdr:nvSpPr>
      <xdr:spPr>
        <a:xfrm>
          <a:off x="0" y="11257749"/>
          <a:ext cx="5805237" cy="132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>
              <a:solidFill>
                <a:schemeClr val="accent5">
                  <a:lumMod val="75000"/>
                </a:schemeClr>
              </a:solidFill>
            </a:rPr>
            <a:t>Валюта</a:t>
          </a:r>
        </a:p>
        <a:p>
          <a:r>
            <a:rPr lang="ru-RU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Курс тенге по отношению к доллару США укрепился на 0,16% и составил 445,58</a:t>
          </a:r>
          <a:r>
            <a:rPr lang="ru-RU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тг.</a:t>
          </a:r>
        </a:p>
        <a:p>
          <a:r>
            <a:rPr lang="ru-RU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Курс российского рубля к доллару США укрепился на 0,05% и составил 92,25 руб. </a:t>
          </a:r>
        </a:p>
        <a:p>
          <a:r>
            <a:rPr lang="ru-RU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Курс валютной пары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EUR/USD</a:t>
          </a:r>
          <a:r>
            <a:rPr lang="ru-RU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остался неизменным </a:t>
          </a:r>
          <a:r>
            <a:rPr lang="ru-RU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 составил 1,0835.</a:t>
          </a:r>
        </a:p>
      </xdr:txBody>
    </xdr:sp>
    <xdr:clientData/>
  </xdr:twoCellAnchor>
  <xdr:twoCellAnchor>
    <xdr:from>
      <xdr:col>3</xdr:col>
      <xdr:colOff>47625</xdr:colOff>
      <xdr:row>78</xdr:row>
      <xdr:rowOff>79719</xdr:rowOff>
    </xdr:from>
    <xdr:to>
      <xdr:col>16</xdr:col>
      <xdr:colOff>45431</xdr:colOff>
      <xdr:row>78</xdr:row>
      <xdr:rowOff>80962</xdr:rowOff>
    </xdr:to>
    <xdr:cxnSp macro="">
      <xdr:nvCxnSpPr>
        <xdr:cNvPr id="96" name="Прямая соединительная линия 95">
          <a:extLst>
            <a:ext uri="{FF2B5EF4-FFF2-40B4-BE49-F238E27FC236}">
              <a16:creationId xmlns:a16="http://schemas.microsoft.com/office/drawing/2014/main" id="{8CE4C623-9B62-4FEE-9B9D-C7C9D92EB627}"/>
            </a:ext>
          </a:extLst>
        </xdr:cNvPr>
        <xdr:cNvCxnSpPr/>
      </xdr:nvCxnSpPr>
      <xdr:spPr>
        <a:xfrm>
          <a:off x="47625" y="16986594"/>
          <a:ext cx="10999181" cy="1243"/>
        </a:xfrm>
        <a:prstGeom prst="line">
          <a:avLst/>
        </a:prstGeom>
        <a:ln w="28575">
          <a:solidFill>
            <a:schemeClr val="accent5">
              <a:lumMod val="75000"/>
            </a:schemeClr>
          </a:solidFill>
        </a:ln>
        <a:effectLst/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752475</xdr:colOff>
      <xdr:row>91</xdr:row>
      <xdr:rowOff>47625</xdr:rowOff>
    </xdr:from>
    <xdr:to>
      <xdr:col>11</xdr:col>
      <xdr:colOff>41333</xdr:colOff>
      <xdr:row>99</xdr:row>
      <xdr:rowOff>44844</xdr:rowOff>
    </xdr:to>
    <xdr:pic>
      <xdr:nvPicPr>
        <xdr:cNvPr id="98" name="Picture 105" descr="Снимок.PNG">
          <a:extLst>
            <a:ext uri="{FF2B5EF4-FFF2-40B4-BE49-F238E27FC236}">
              <a16:creationId xmlns:a16="http://schemas.microsoft.com/office/drawing/2014/main" id="{73710018-E859-4AD2-B589-1BB2A2165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33725" y="35518725"/>
          <a:ext cx="4695825" cy="182201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102</xdr:row>
      <xdr:rowOff>180975</xdr:rowOff>
    </xdr:from>
    <xdr:to>
      <xdr:col>15</xdr:col>
      <xdr:colOff>795525</xdr:colOff>
      <xdr:row>102</xdr:row>
      <xdr:rowOff>182218</xdr:rowOff>
    </xdr:to>
    <xdr:cxnSp macro="">
      <xdr:nvCxnSpPr>
        <xdr:cNvPr id="99" name="Прямая соединительная линия 98">
          <a:extLst>
            <a:ext uri="{FF2B5EF4-FFF2-40B4-BE49-F238E27FC236}">
              <a16:creationId xmlns:a16="http://schemas.microsoft.com/office/drawing/2014/main" id="{BFC08213-CE93-4822-9C52-87803EE26EFE}"/>
            </a:ext>
          </a:extLst>
        </xdr:cNvPr>
        <xdr:cNvCxnSpPr/>
      </xdr:nvCxnSpPr>
      <xdr:spPr>
        <a:xfrm>
          <a:off x="0" y="37747575"/>
          <a:ext cx="10692000" cy="1243"/>
        </a:xfrm>
        <a:prstGeom prst="line">
          <a:avLst/>
        </a:prstGeom>
        <a:ln w="28575">
          <a:solidFill>
            <a:schemeClr val="accent5">
              <a:lumMod val="75000"/>
            </a:schemeClr>
          </a:solidFill>
        </a:ln>
        <a:effectLst/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118</xdr:row>
      <xdr:rowOff>180975</xdr:rowOff>
    </xdr:from>
    <xdr:to>
      <xdr:col>15</xdr:col>
      <xdr:colOff>795525</xdr:colOff>
      <xdr:row>118</xdr:row>
      <xdr:rowOff>182218</xdr:rowOff>
    </xdr:to>
    <xdr:cxnSp macro="">
      <xdr:nvCxnSpPr>
        <xdr:cNvPr id="107" name="Прямая соединительная линия 106">
          <a:extLst>
            <a:ext uri="{FF2B5EF4-FFF2-40B4-BE49-F238E27FC236}">
              <a16:creationId xmlns:a16="http://schemas.microsoft.com/office/drawing/2014/main" id="{BDB7F60E-A06C-4D8F-B481-D7DDA6A7898B}"/>
            </a:ext>
          </a:extLst>
        </xdr:cNvPr>
        <xdr:cNvCxnSpPr/>
      </xdr:nvCxnSpPr>
      <xdr:spPr>
        <a:xfrm>
          <a:off x="0" y="40890825"/>
          <a:ext cx="10692000" cy="1243"/>
        </a:xfrm>
        <a:prstGeom prst="line">
          <a:avLst/>
        </a:prstGeom>
        <a:ln w="28575">
          <a:solidFill>
            <a:schemeClr val="accent5">
              <a:lumMod val="75000"/>
            </a:schemeClr>
          </a:solidFill>
        </a:ln>
        <a:effectLst/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135</xdr:row>
      <xdr:rowOff>238125</xdr:rowOff>
    </xdr:from>
    <xdr:to>
      <xdr:col>16</xdr:col>
      <xdr:colOff>24000</xdr:colOff>
      <xdr:row>135</xdr:row>
      <xdr:rowOff>239368</xdr:rowOff>
    </xdr:to>
    <xdr:cxnSp macro="">
      <xdr:nvCxnSpPr>
        <xdr:cNvPr id="109" name="Прямая соединительная линия 108">
          <a:extLst>
            <a:ext uri="{FF2B5EF4-FFF2-40B4-BE49-F238E27FC236}">
              <a16:creationId xmlns:a16="http://schemas.microsoft.com/office/drawing/2014/main" id="{8457BF54-53C5-405B-B183-75ACA33E9AD3}"/>
            </a:ext>
          </a:extLst>
        </xdr:cNvPr>
        <xdr:cNvCxnSpPr/>
      </xdr:nvCxnSpPr>
      <xdr:spPr>
        <a:xfrm>
          <a:off x="28575" y="45291375"/>
          <a:ext cx="10692000" cy="1243"/>
        </a:xfrm>
        <a:prstGeom prst="line">
          <a:avLst/>
        </a:prstGeom>
        <a:ln w="28575">
          <a:solidFill>
            <a:schemeClr val="accent5">
              <a:lumMod val="75000"/>
            </a:schemeClr>
          </a:solidFill>
        </a:ln>
        <a:effectLst/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156</xdr:row>
      <xdr:rowOff>8282</xdr:rowOff>
    </xdr:from>
    <xdr:to>
      <xdr:col>15</xdr:col>
      <xdr:colOff>795525</xdr:colOff>
      <xdr:row>156</xdr:row>
      <xdr:rowOff>9525</xdr:rowOff>
    </xdr:to>
    <xdr:cxnSp macro="">
      <xdr:nvCxnSpPr>
        <xdr:cNvPr id="111" name="Прямая соединительная линия 110">
          <a:extLst>
            <a:ext uri="{FF2B5EF4-FFF2-40B4-BE49-F238E27FC236}">
              <a16:creationId xmlns:a16="http://schemas.microsoft.com/office/drawing/2014/main" id="{DD46B221-6B7D-40EA-BDC4-389FD9F67BC1}"/>
            </a:ext>
          </a:extLst>
        </xdr:cNvPr>
        <xdr:cNvCxnSpPr/>
      </xdr:nvCxnSpPr>
      <xdr:spPr>
        <a:xfrm>
          <a:off x="0" y="25001882"/>
          <a:ext cx="10692000" cy="1243"/>
        </a:xfrm>
        <a:prstGeom prst="line">
          <a:avLst/>
        </a:prstGeom>
        <a:ln w="28575">
          <a:solidFill>
            <a:schemeClr val="accent5">
              <a:lumMod val="75000"/>
            </a:schemeClr>
          </a:solidFill>
        </a:ln>
        <a:effectLst/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</xdr:row>
      <xdr:rowOff>186417</xdr:rowOff>
    </xdr:from>
    <xdr:to>
      <xdr:col>15</xdr:col>
      <xdr:colOff>773906</xdr:colOff>
      <xdr:row>7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9863D7DA-D85E-41E7-A27A-7202A0ADE98E}"/>
            </a:ext>
          </a:extLst>
        </xdr:cNvPr>
        <xdr:cNvCxnSpPr/>
      </xdr:nvCxnSpPr>
      <xdr:spPr>
        <a:xfrm>
          <a:off x="2190750" y="1329417"/>
          <a:ext cx="10977562" cy="4083"/>
        </a:xfrm>
        <a:prstGeom prst="line">
          <a:avLst/>
        </a:prstGeom>
        <a:ln w="38100">
          <a:solidFill>
            <a:schemeClr val="accent5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521368</xdr:colOff>
      <xdr:row>58</xdr:row>
      <xdr:rowOff>116778</xdr:rowOff>
    </xdr:from>
    <xdr:to>
      <xdr:col>14</xdr:col>
      <xdr:colOff>651711</xdr:colOff>
      <xdr:row>73</xdr:row>
      <xdr:rowOff>102032</xdr:rowOff>
    </xdr:to>
    <xdr:graphicFrame macro="">
      <xdr:nvGraphicFramePr>
        <xdr:cNvPr id="21" name="Chart 97">
          <a:extLst>
            <a:ext uri="{FF2B5EF4-FFF2-40B4-BE49-F238E27FC236}">
              <a16:creationId xmlns:a16="http://schemas.microsoft.com/office/drawing/2014/main" id="{F962C008-CF5E-4BF1-ADE8-C488713CF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121062</xdr:colOff>
      <xdr:row>58</xdr:row>
      <xdr:rowOff>142137</xdr:rowOff>
    </xdr:from>
    <xdr:to>
      <xdr:col>7</xdr:col>
      <xdr:colOff>491290</xdr:colOff>
      <xdr:row>73</xdr:row>
      <xdr:rowOff>182242</xdr:rowOff>
    </xdr:to>
    <xdr:graphicFrame macro="">
      <xdr:nvGraphicFramePr>
        <xdr:cNvPr id="22" name="Chart 97">
          <a:extLst>
            <a:ext uri="{FF2B5EF4-FFF2-40B4-BE49-F238E27FC236}">
              <a16:creationId xmlns:a16="http://schemas.microsoft.com/office/drawing/2014/main" id="{8BCE5A85-6C65-45EB-93C6-23BCD823B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F12"/>
  <sheetViews>
    <sheetView workbookViewId="0">
      <selection activeCell="A3" sqref="A3"/>
    </sheetView>
  </sheetViews>
  <sheetFormatPr defaultRowHeight="15" x14ac:dyDescent="0.25"/>
  <cols>
    <col min="1" max="1" width="29.7109375" customWidth="1"/>
    <col min="2" max="3" width="13" customWidth="1"/>
    <col min="4" max="4" width="13.85546875" customWidth="1"/>
  </cols>
  <sheetData>
    <row r="1" spans="1:6" ht="45.75" thickBot="1" x14ac:dyDescent="0.3">
      <c r="A1" s="6" t="s">
        <v>446</v>
      </c>
      <c r="B1" s="6" t="s">
        <v>447</v>
      </c>
      <c r="C1" s="6" t="s">
        <v>448</v>
      </c>
      <c r="D1" s="7" t="s">
        <v>449</v>
      </c>
    </row>
    <row r="2" spans="1:6" ht="15.75" thickBot="1" x14ac:dyDescent="0.3">
      <c r="A2" s="8">
        <v>45386</v>
      </c>
      <c r="B2" s="9">
        <f>IF(WEEKDAY($A$2,2)=1,$A$2-3,$A$2-1)</f>
        <v>45385</v>
      </c>
      <c r="C2" s="10">
        <f>$A$2-7</f>
        <v>45379</v>
      </c>
      <c r="D2" s="11">
        <v>45295</v>
      </c>
    </row>
    <row r="4" spans="1:6" x14ac:dyDescent="0.25">
      <c r="A4" s="2">
        <f>DREP</f>
        <v>45386</v>
      </c>
      <c r="B4" t="s">
        <v>450</v>
      </c>
    </row>
    <row r="5" spans="1:6" x14ac:dyDescent="0.25">
      <c r="A5" s="2"/>
    </row>
    <row r="6" spans="1:6" x14ac:dyDescent="0.25">
      <c r="A6" s="12" t="s">
        <v>451</v>
      </c>
      <c r="B6" t="s">
        <v>452</v>
      </c>
    </row>
    <row r="10" spans="1:6" x14ac:dyDescent="0.25">
      <c r="E10">
        <v>3.863</v>
      </c>
      <c r="F10">
        <v>4.194</v>
      </c>
    </row>
    <row r="11" spans="1:6" x14ac:dyDescent="0.25">
      <c r="E11">
        <v>4.0309999999999997</v>
      </c>
      <c r="F11">
        <v>4.37</v>
      </c>
    </row>
    <row r="12" spans="1:6" x14ac:dyDescent="0.25">
      <c r="E12" s="74">
        <f>E11-E10</f>
        <v>0.16799999999999971</v>
      </c>
      <c r="F12" s="74">
        <f>F11-F10</f>
        <v>0.17600000000000016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186"/>
  <sheetViews>
    <sheetView showRowColHeaders="0" tabSelected="1" topLeftCell="D31" zoomScaleNormal="100" zoomScaleSheetLayoutView="89" zoomScalePageLayoutView="115" workbookViewId="0">
      <selection activeCell="Q55" sqref="Q55"/>
    </sheetView>
  </sheetViews>
  <sheetFormatPr defaultColWidth="0" defaultRowHeight="15" outlineLevelCol="1" x14ac:dyDescent="0.25"/>
  <cols>
    <col min="1" max="1" width="9.140625" hidden="1" customWidth="1" outlineLevel="1"/>
    <col min="2" max="2" width="14.7109375" hidden="1" customWidth="1" outlineLevel="1"/>
    <col min="3" max="3" width="9.140625" hidden="1" customWidth="1" outlineLevel="1"/>
    <col min="4" max="4" width="33.42578125" customWidth="1" collapsed="1"/>
    <col min="5" max="5" width="12" bestFit="1" customWidth="1"/>
    <col min="6" max="6" width="23.28515625" bestFit="1" customWidth="1"/>
    <col min="7" max="7" width="15.85546875" bestFit="1" customWidth="1"/>
    <col min="8" max="8" width="8.7109375" customWidth="1"/>
    <col min="9" max="9" width="11.7109375" customWidth="1"/>
    <col min="10" max="10" width="9.85546875" customWidth="1"/>
    <col min="11" max="13" width="11.7109375" customWidth="1"/>
    <col min="14" max="14" width="9.140625" customWidth="1"/>
    <col min="15" max="15" width="11.5703125" customWidth="1"/>
    <col min="16" max="16" width="1.140625" hidden="1" customWidth="1"/>
    <col min="17" max="17" width="11.28515625" customWidth="1"/>
    <col min="18" max="18" width="11.28515625" hidden="1" customWidth="1"/>
    <col min="19" max="22" width="0" hidden="1" customWidth="1"/>
    <col min="23" max="16384" width="9.140625" hidden="1"/>
  </cols>
  <sheetData>
    <row r="1" spans="2:20" x14ac:dyDescent="0.25"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20" ht="15" customHeight="1" x14ac:dyDescent="0.55000000000000004">
      <c r="D2" s="89" t="s">
        <v>557</v>
      </c>
      <c r="E2" s="89"/>
      <c r="F2" s="89"/>
      <c r="G2" s="89"/>
      <c r="H2" s="89"/>
      <c r="I2" s="89"/>
      <c r="J2" s="62"/>
      <c r="K2" s="5"/>
      <c r="L2" s="5"/>
      <c r="M2" s="5"/>
      <c r="N2" s="5"/>
      <c r="O2" s="5"/>
      <c r="P2" s="5"/>
      <c r="Q2" s="63"/>
    </row>
    <row r="3" spans="2:20" ht="15" customHeight="1" x14ac:dyDescent="0.25">
      <c r="D3" s="89"/>
      <c r="E3" s="89"/>
      <c r="F3" s="89"/>
      <c r="G3" s="89"/>
      <c r="H3" s="89"/>
      <c r="I3" s="89"/>
      <c r="J3" s="63"/>
      <c r="K3" s="5"/>
      <c r="L3" s="5"/>
      <c r="M3" s="5"/>
      <c r="N3" s="5"/>
      <c r="O3" s="5"/>
      <c r="P3" s="5"/>
      <c r="Q3" s="63"/>
    </row>
    <row r="4" spans="2:20" ht="15" customHeight="1" x14ac:dyDescent="0.25">
      <c r="D4" s="89"/>
      <c r="E4" s="89"/>
      <c r="F4" s="89"/>
      <c r="G4" s="89"/>
      <c r="H4" s="89"/>
      <c r="I4" s="89"/>
      <c r="J4" s="63"/>
      <c r="K4" s="5"/>
      <c r="L4" s="5"/>
      <c r="M4" s="5"/>
      <c r="N4" s="5"/>
      <c r="O4" s="5"/>
      <c r="P4" s="5"/>
    </row>
    <row r="5" spans="2:20" ht="15" customHeight="1" x14ac:dyDescent="0.25">
      <c r="D5" s="5"/>
      <c r="E5" s="5"/>
      <c r="F5" s="5"/>
      <c r="G5" s="5"/>
      <c r="H5" s="5"/>
      <c r="I5" s="5"/>
      <c r="J5" s="21"/>
      <c r="K5" s="5"/>
      <c r="L5" s="5"/>
      <c r="M5" s="5"/>
      <c r="N5" s="5"/>
      <c r="O5" s="5"/>
      <c r="P5" s="5"/>
    </row>
    <row r="6" spans="2:20" x14ac:dyDescent="0.25">
      <c r="D6" s="61">
        <f ca="1">TODAY()</f>
        <v>45387</v>
      </c>
      <c r="E6" s="5"/>
      <c r="F6" s="5"/>
      <c r="G6" s="69"/>
      <c r="H6" s="71"/>
      <c r="I6" s="70"/>
      <c r="J6" s="70"/>
      <c r="K6" s="5"/>
      <c r="L6" s="5"/>
      <c r="M6" s="5"/>
      <c r="N6" s="5"/>
      <c r="O6" s="5"/>
      <c r="P6" s="5"/>
    </row>
    <row r="7" spans="2:20" x14ac:dyDescent="0.25">
      <c r="D7" s="5"/>
      <c r="E7" s="5"/>
      <c r="F7" s="5"/>
      <c r="G7" s="5"/>
      <c r="H7" s="5"/>
      <c r="I7" s="68"/>
      <c r="J7" s="5"/>
      <c r="K7" s="5"/>
      <c r="L7" s="5"/>
      <c r="M7" s="5"/>
      <c r="N7" s="5"/>
      <c r="O7" s="5"/>
      <c r="P7" s="5"/>
    </row>
    <row r="8" spans="2:20" ht="27" customHeight="1" x14ac:dyDescent="0.25">
      <c r="D8" s="90" t="s">
        <v>577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46"/>
      <c r="R8" s="46"/>
      <c r="S8" s="46"/>
      <c r="T8" s="46"/>
    </row>
    <row r="9" spans="2:20" ht="27" customHeight="1" x14ac:dyDescent="0.25"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46"/>
      <c r="R9" s="46"/>
      <c r="S9" s="46"/>
      <c r="T9" s="46"/>
    </row>
    <row r="10" spans="2:20" ht="27" customHeight="1" x14ac:dyDescent="0.25"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46"/>
      <c r="R10" s="46"/>
      <c r="S10" s="46"/>
      <c r="T10" s="46"/>
    </row>
    <row r="11" spans="2:20" ht="18" customHeight="1" x14ac:dyDescent="0.25">
      <c r="D11" s="2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6"/>
    </row>
    <row r="12" spans="2:20" ht="18.75" x14ac:dyDescent="0.2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6"/>
    </row>
    <row r="13" spans="2:20" ht="18.75" customHeight="1" x14ac:dyDescent="0.25">
      <c r="D13" s="38" t="s">
        <v>521</v>
      </c>
      <c r="E13" s="38" t="s">
        <v>475</v>
      </c>
      <c r="F13" s="38" t="s">
        <v>558</v>
      </c>
      <c r="G13" s="38" t="s">
        <v>522</v>
      </c>
      <c r="H13" s="5"/>
      <c r="I13" s="5"/>
      <c r="J13" s="5"/>
      <c r="K13" s="5"/>
      <c r="L13" s="5"/>
      <c r="M13" s="5"/>
      <c r="N13" s="5"/>
      <c r="O13" s="5"/>
      <c r="P13" s="5"/>
      <c r="Q13" s="46"/>
    </row>
    <row r="14" spans="2:20" ht="45" hidden="1" customHeight="1" x14ac:dyDescent="0.25">
      <c r="B14" t="s">
        <v>545</v>
      </c>
      <c r="C14" s="14" t="s">
        <v>41</v>
      </c>
      <c r="D14" s="35" t="str">
        <f t="shared" ref="D14:D19" si="0">VLOOKUP(C14,GLOS,2,FALSE)</f>
        <v>Kaz Minerals Plc</v>
      </c>
      <c r="E14" s="27" t="str">
        <f t="shared" ref="E14:E21" si="1">VLOOKUP(DREP,TABLE02,MATCH($C14,KZ_EQ_CODE,0),FALSE)</f>
        <v>Invalid RIC(s): GBKZMS.KZ</v>
      </c>
      <c r="F14" s="28" t="e">
        <f t="shared" ref="F14:F21" si="2">($E14-VLOOKUP(D1D,TABLE02,MATCH($C14,KZ_EQ_CODE,0),FALSE))/VLOOKUP(D1D,TABLE02,MATCH($C14,KZ_EQ_CODE,0),FALSE)</f>
        <v>#VALUE!</v>
      </c>
      <c r="G14" s="28" t="e">
        <f t="shared" ref="G14:G21" si="3">($E14-VLOOKUP(DCY,TABLE02,MATCH($C14,KZ_EQ_CODE,0),FALSE))/VLOOKUP(DCY,TABLE02,MATCH($C14,KZ_EQ_CODE,0),FALSE)</f>
        <v>#VALUE!</v>
      </c>
      <c r="H14" s="26"/>
      <c r="I14" s="23"/>
      <c r="J14" s="5"/>
      <c r="K14" s="5"/>
      <c r="L14" s="5"/>
      <c r="M14" s="5"/>
      <c r="N14" s="5"/>
      <c r="O14" s="5"/>
      <c r="P14" s="5"/>
      <c r="Q14" s="46"/>
    </row>
    <row r="15" spans="2:20" ht="18.75" customHeight="1" x14ac:dyDescent="0.25">
      <c r="C15" s="14" t="s">
        <v>45</v>
      </c>
      <c r="D15" s="35" t="str">
        <f t="shared" si="0"/>
        <v>Халык Банк</v>
      </c>
      <c r="E15" s="27">
        <f t="shared" si="1"/>
        <v>210.87</v>
      </c>
      <c r="F15" s="28">
        <f t="shared" si="2"/>
        <v>-1.3658262781233863E-2</v>
      </c>
      <c r="G15" s="28">
        <f t="shared" si="3"/>
        <v>0.27475516866158883</v>
      </c>
      <c r="H15" s="5"/>
      <c r="I15" s="41"/>
      <c r="J15" s="41"/>
      <c r="K15" s="41"/>
      <c r="L15" s="41"/>
      <c r="M15" s="41"/>
      <c r="N15" s="41"/>
      <c r="O15" s="41"/>
      <c r="P15" s="41"/>
      <c r="Q15" s="46"/>
    </row>
    <row r="16" spans="2:20" ht="18.75" customHeight="1" x14ac:dyDescent="0.25">
      <c r="C16" s="14" t="s">
        <v>46</v>
      </c>
      <c r="D16" s="35" t="str">
        <f>VLOOKUP(C16,GLOS,2,FALSE)</f>
        <v>Казахтелеком</v>
      </c>
      <c r="E16" s="27">
        <f t="shared" si="1"/>
        <v>34300</v>
      </c>
      <c r="F16" s="28">
        <f>($E16-VLOOKUP(D1D,TABLE02,MATCH($C16,KZ_EQ_CODE,0),FALSE))/VLOOKUP(D1D,TABLE02,MATCH($C16,KZ_EQ_CODE,0),FALSE)</f>
        <v>-1.455604075691412E-3</v>
      </c>
      <c r="G16" s="28">
        <f t="shared" si="3"/>
        <v>-4.2487856624420749E-2</v>
      </c>
      <c r="H16" s="24"/>
      <c r="I16" s="41"/>
      <c r="J16" s="41"/>
      <c r="K16" s="41"/>
      <c r="L16" s="41"/>
      <c r="M16" s="41"/>
      <c r="N16" s="41"/>
      <c r="O16" s="41"/>
      <c r="P16" s="41"/>
      <c r="Q16" s="46"/>
    </row>
    <row r="17" spans="2:17" ht="18.75" customHeight="1" x14ac:dyDescent="0.25">
      <c r="C17" s="14" t="s">
        <v>48</v>
      </c>
      <c r="D17" s="35" t="str">
        <f t="shared" si="0"/>
        <v>Банк ЦентрКредит</v>
      </c>
      <c r="E17" s="27">
        <f t="shared" si="1"/>
        <v>1596.98</v>
      </c>
      <c r="F17" s="28">
        <f t="shared" si="2"/>
        <v>-3.1335830212234593E-3</v>
      </c>
      <c r="G17" s="28">
        <f t="shared" si="3"/>
        <v>0.52090436372640525</v>
      </c>
      <c r="H17" s="25"/>
      <c r="I17" s="41"/>
      <c r="J17" s="41"/>
      <c r="K17" s="41"/>
      <c r="L17" s="41"/>
      <c r="M17" s="41"/>
      <c r="N17" s="41"/>
      <c r="O17" s="41"/>
      <c r="P17" s="41"/>
      <c r="Q17" s="46"/>
    </row>
    <row r="18" spans="2:17" ht="18.75" customHeight="1" x14ac:dyDescent="0.25">
      <c r="C18" s="14" t="s">
        <v>49</v>
      </c>
      <c r="D18" s="35" t="str">
        <f t="shared" si="0"/>
        <v>Kcell</v>
      </c>
      <c r="E18" s="27">
        <f t="shared" si="1"/>
        <v>3054</v>
      </c>
      <c r="F18" s="28">
        <f t="shared" si="2"/>
        <v>-1.5156401160915834E-2</v>
      </c>
      <c r="G18" s="28">
        <f t="shared" si="3"/>
        <v>0.56615384615384612</v>
      </c>
      <c r="H18" s="5"/>
      <c r="I18" s="41"/>
      <c r="J18" s="41"/>
      <c r="K18" s="41"/>
      <c r="L18" s="41"/>
      <c r="M18" s="41"/>
      <c r="N18" s="41"/>
      <c r="O18" s="41"/>
      <c r="P18" s="41"/>
      <c r="Q18" s="46"/>
    </row>
    <row r="19" spans="2:17" ht="18.75" customHeight="1" x14ac:dyDescent="0.25">
      <c r="C19" s="14" t="s">
        <v>477</v>
      </c>
      <c r="D19" s="35" t="str">
        <f t="shared" si="0"/>
        <v>Казатомпром</v>
      </c>
      <c r="E19" s="27">
        <f t="shared" si="1"/>
        <v>19018</v>
      </c>
      <c r="F19" s="28">
        <f>($E19-VLOOKUP(D1D,TABLE02,MATCH($C19,KZ_EQ_CODE,0),FALSE))/VLOOKUP(D1D,TABLE02,MATCH($C19,KZ_EQ_CODE,0),FALSE)</f>
        <v>1.0789263885197979E-2</v>
      </c>
      <c r="G19" s="28">
        <f t="shared" si="3"/>
        <v>2.0827719621813897E-2</v>
      </c>
      <c r="H19" s="5"/>
      <c r="I19" s="5"/>
      <c r="J19" s="5"/>
      <c r="K19" s="5"/>
      <c r="L19" s="5"/>
      <c r="M19" s="5"/>
      <c r="N19" s="5"/>
      <c r="O19" s="5"/>
      <c r="P19" s="5"/>
      <c r="Q19" s="46"/>
    </row>
    <row r="20" spans="2:17" ht="18.75" customHeight="1" x14ac:dyDescent="0.25">
      <c r="C20" s="14" t="s">
        <v>1</v>
      </c>
      <c r="D20" s="35" t="str">
        <f>VLOOKUP(C20,GLOS,2,FALSE)</f>
        <v>КазТрансОйл</v>
      </c>
      <c r="E20" s="27">
        <f>VLOOKUP(DREP,TABLE02,MATCH($C20,KZ_EQ_CODE,0),FALSE)</f>
        <v>841</v>
      </c>
      <c r="F20" s="28">
        <f>($E20-VLOOKUP(D1D,TABLE02,MATCH($C20,KZ_EQ_CODE,0),FALSE))/VLOOKUP(D1D,TABLE02,MATCH($C20,KZ_EQ_CODE,0),FALSE)</f>
        <v>3.5799522673031028E-3</v>
      </c>
      <c r="G20" s="28">
        <f t="shared" si="3"/>
        <v>-2.3795705165409169E-2</v>
      </c>
      <c r="H20" s="5"/>
      <c r="I20" s="5"/>
      <c r="J20" s="5"/>
      <c r="K20" s="5"/>
      <c r="L20" s="5"/>
      <c r="M20" s="5"/>
      <c r="N20" s="5"/>
      <c r="O20" s="5"/>
      <c r="P20" s="5"/>
      <c r="Q20" s="46"/>
    </row>
    <row r="21" spans="2:17" ht="18.75" customHeight="1" x14ac:dyDescent="0.25">
      <c r="C21" s="14" t="s">
        <v>50</v>
      </c>
      <c r="D21" s="35" t="str">
        <f>VLOOKUP(C21,GLOS,2,FALSE)</f>
        <v>КЕГОК</v>
      </c>
      <c r="E21" s="27">
        <f t="shared" si="1"/>
        <v>1482.03</v>
      </c>
      <c r="F21" s="28">
        <f t="shared" si="2"/>
        <v>-3.3422999327505226E-3</v>
      </c>
      <c r="G21" s="28">
        <f t="shared" si="3"/>
        <v>2.0242914979738674E-5</v>
      </c>
      <c r="H21" s="5"/>
      <c r="I21" s="5"/>
      <c r="J21" s="5"/>
      <c r="K21" s="5"/>
      <c r="L21" s="5"/>
      <c r="M21" s="5"/>
      <c r="N21" s="5"/>
      <c r="O21" s="5"/>
      <c r="P21" s="5"/>
      <c r="Q21" s="46"/>
    </row>
    <row r="22" spans="2:17" ht="18.75" customHeight="1" x14ac:dyDescent="0.25">
      <c r="C22" s="14" t="s">
        <v>572</v>
      </c>
      <c r="D22" s="35" t="s">
        <v>573</v>
      </c>
      <c r="E22" s="27">
        <f>VLOOKUP(DREP,TABLE02,MATCH($C22,KZ_EQ_CODE,0),FALSE)</f>
        <v>60501</v>
      </c>
      <c r="F22" s="28">
        <f>($E22-VLOOKUP(D1D,TABLE02,MATCH($C22,KZ_EQ_CODE,0),FALSE))/VLOOKUP(D1D,TABLE02,MATCH($C22,KZ_EQ_CODE,0),FALSE)</f>
        <v>2.2840236686390531E-2</v>
      </c>
      <c r="G22" s="28">
        <f>($E22-VLOOKUP(DCY,TABLE02,MATCH($C22,KZ_EQ_CODE,0),FALSE))/VLOOKUP(DCY,TABLE02,MATCH($C22,KZ_EQ_CODE,0),FALSE)</f>
        <v>0.31810457516339868</v>
      </c>
      <c r="H22" s="5"/>
      <c r="I22" s="5"/>
      <c r="J22" s="5"/>
      <c r="K22" s="5"/>
      <c r="L22" s="5"/>
      <c r="M22" s="5"/>
      <c r="N22" s="5"/>
      <c r="O22" s="5"/>
      <c r="P22" s="5"/>
      <c r="Q22" s="46"/>
    </row>
    <row r="23" spans="2:17" ht="18.75" customHeight="1" x14ac:dyDescent="0.25">
      <c r="C23" s="14" t="s">
        <v>575</v>
      </c>
      <c r="D23" s="35" t="s">
        <v>105</v>
      </c>
      <c r="E23" s="27">
        <f>VLOOKUP(DREP,TABLE02,MATCH($C23,KZ_EQ_CODE,0),FALSE)</f>
        <v>12100</v>
      </c>
      <c r="F23" s="28">
        <f>($E23-VLOOKUP(D1D,TABLE02,MATCH($C23,KZ_EQ_CODE,0),FALSE))/VLOOKUP(D1D,TABLE02,MATCH($C23,KZ_EQ_CODE,0),FALSE)</f>
        <v>0</v>
      </c>
      <c r="G23" s="28">
        <f>($E23-VLOOKUP(DCY,TABLE02,MATCH($C23,KZ_EQ_CODE,0),FALSE))/VLOOKUP(DCY,TABLE02,MATCH($C23,KZ_EQ_CODE,0),FALSE)</f>
        <v>5.9544658493870403E-2</v>
      </c>
      <c r="H23" s="5"/>
      <c r="I23" s="5"/>
      <c r="J23" s="5"/>
      <c r="K23" s="5"/>
      <c r="L23" s="5"/>
      <c r="M23" s="5"/>
      <c r="N23" s="5"/>
      <c r="O23" s="5"/>
      <c r="P23" s="5"/>
      <c r="Q23" s="46"/>
    </row>
    <row r="24" spans="2:17" ht="18.75" customHeight="1" x14ac:dyDescent="0.25">
      <c r="C24" s="14" t="s">
        <v>579</v>
      </c>
      <c r="D24" s="35" t="s">
        <v>580</v>
      </c>
      <c r="E24" s="27">
        <f>VLOOKUP(DREP,TABLE02,MATCH($C24,KZ_EQ_CODE,0),FALSE)</f>
        <v>980</v>
      </c>
      <c r="F24" s="28">
        <f>($E24-VLOOKUP(D1D,TABLE02,MATCH($C24,KZ_EQ_CODE,0),FALSE))/VLOOKUP(D1D,TABLE02,MATCH($C24,KZ_EQ_CODE,0),FALSE)</f>
        <v>-0.02</v>
      </c>
      <c r="G24" s="28"/>
      <c r="H24" s="5"/>
      <c r="I24" s="5"/>
      <c r="J24" s="5"/>
      <c r="K24" s="5"/>
      <c r="L24" s="5"/>
      <c r="M24" s="5"/>
      <c r="N24" s="5"/>
      <c r="O24" s="5"/>
      <c r="P24" s="5"/>
      <c r="Q24" s="46"/>
    </row>
    <row r="25" spans="2:17" ht="18.75" customHeight="1" x14ac:dyDescent="0.25">
      <c r="D25" s="38" t="s">
        <v>523</v>
      </c>
      <c r="E25" s="38" t="s">
        <v>476</v>
      </c>
      <c r="F25" s="38" t="s">
        <v>558</v>
      </c>
      <c r="G25" s="38" t="s">
        <v>522</v>
      </c>
      <c r="H25" s="5"/>
      <c r="I25" s="26"/>
      <c r="J25" s="5"/>
      <c r="K25" s="5"/>
      <c r="L25" s="5"/>
      <c r="M25" s="5"/>
      <c r="N25" s="5"/>
      <c r="O25" s="5"/>
      <c r="P25" s="5"/>
      <c r="Q25" s="46"/>
    </row>
    <row r="26" spans="2:17" ht="18.75" hidden="1" customHeight="1" x14ac:dyDescent="0.25">
      <c r="B26" t="s">
        <v>545</v>
      </c>
      <c r="C26" s="14" t="s">
        <v>2</v>
      </c>
      <c r="D26" s="35" t="str">
        <f>VLOOKUP(C26,GLOS,2,FALSE)</f>
        <v>Kaz Minerals Plc (GBp)</v>
      </c>
      <c r="E26" s="29" t="str">
        <f>VLOOKUP(DREP,TABLE02,MATCH($C26,KZ_EQ_CODE,0),FALSE)</f>
        <v>Invalid RIC(s): KAZ.L</v>
      </c>
      <c r="F26" s="28" t="e">
        <f>($E26-VLOOKUP(D1D,TABLE02,MATCH($C26,KZ_EQ_CODE,0),FALSE))/VLOOKUP(D1D,TABLE02,MATCH($C26,KZ_EQ_CODE,0),FALSE)</f>
        <v>#VALUE!</v>
      </c>
      <c r="G26" s="28" t="e">
        <f>($E26-VLOOKUP(DCY,TABLE02,MATCH($C26,KZ_EQ_CODE,0),FALSE))/VLOOKUP(DCY,TABLE02,MATCH($C26,KZ_EQ_CODE,0),FALSE)</f>
        <v>#VALUE!</v>
      </c>
      <c r="H26" s="5"/>
      <c r="I26" s="5"/>
      <c r="J26" s="5"/>
      <c r="K26" s="5"/>
      <c r="L26" s="5"/>
      <c r="M26" s="5"/>
      <c r="N26" s="5"/>
      <c r="O26" s="5"/>
      <c r="P26" s="5"/>
      <c r="Q26" s="46"/>
    </row>
    <row r="27" spans="2:17" ht="18.75" customHeight="1" x14ac:dyDescent="0.25">
      <c r="C27" s="14" t="s">
        <v>549</v>
      </c>
      <c r="D27" s="35" t="str">
        <f>VLOOKUP(C27,GLOS,2,FALSE)</f>
        <v>Казатомпром (USD)</v>
      </c>
      <c r="E27" s="29">
        <f>VLOOKUP(DREP,TABLE02,MATCH($C27,KZ_EQ_CODE,0),FALSE)</f>
        <v>43</v>
      </c>
      <c r="F27" s="28">
        <f>($E27-VLOOKUP(D1D,TABLE02,MATCH($C27,KZ_EQ_CODE,0),FALSE))/VLOOKUP(D1D,TABLE02,MATCH($C27,KZ_EQ_CODE,0),FALSE)</f>
        <v>-4.6296296296296953E-3</v>
      </c>
      <c r="G27" s="28">
        <f>($E27-VLOOKUP(DCY,TABLE02,MATCH($C27,KZ_EQ_CODE,0),FALSE))/VLOOKUP(DCY,TABLE02,MATCH($C27,KZ_EQ_CODE,0),FALSE)</f>
        <v>2.8708133971291936E-2</v>
      </c>
      <c r="H27" s="5"/>
      <c r="I27" s="41"/>
      <c r="J27" s="41"/>
      <c r="K27" s="41"/>
      <c r="L27" s="41"/>
      <c r="M27" s="41"/>
      <c r="N27" s="41"/>
      <c r="O27" s="41"/>
      <c r="P27" s="41"/>
      <c r="Q27" s="46"/>
    </row>
    <row r="28" spans="2:17" ht="18.75" customHeight="1" x14ac:dyDescent="0.25">
      <c r="C28" s="14" t="s">
        <v>103</v>
      </c>
      <c r="D28" s="35" t="str">
        <f>VLOOKUP(C28,GLOS,2,FALSE)</f>
        <v>Халык Банк (USD)</v>
      </c>
      <c r="E28" s="29">
        <f>VLOOKUP(DREP,TABLE02,MATCH($C28,KZ_EQ_CODE,0),FALSE)</f>
        <v>17.920000000000002</v>
      </c>
      <c r="F28" s="28">
        <f>($E28-VLOOKUP(D1D,TABLE02,MATCH($C28,KZ_EQ_CODE,0),FALSE))/VLOOKUP(D1D,TABLE02,MATCH($C28,KZ_EQ_CODE,0),FALSE)</f>
        <v>-9.9447513812154532E-3</v>
      </c>
      <c r="G28" s="28">
        <f>($E28-VLOOKUP(DCY,TABLE02,MATCH($C28,KZ_EQ_CODE,0),FALSE))/VLOOKUP(DCY,TABLE02,MATCH($C28,KZ_EQ_CODE,0),FALSE)</f>
        <v>0.20917678812415663</v>
      </c>
      <c r="H28" s="5"/>
      <c r="I28" s="41"/>
      <c r="J28" s="41"/>
      <c r="K28" s="41"/>
      <c r="L28" s="41"/>
      <c r="M28" s="41"/>
      <c r="N28" s="41"/>
      <c r="O28" s="41"/>
      <c r="P28" s="41"/>
      <c r="Q28" s="46"/>
    </row>
    <row r="29" spans="2:17" ht="18.75" customHeight="1" x14ac:dyDescent="0.25">
      <c r="D29" s="38" t="s">
        <v>524</v>
      </c>
      <c r="E29" s="38" t="s">
        <v>476</v>
      </c>
      <c r="F29" s="38" t="s">
        <v>558</v>
      </c>
      <c r="G29" s="38" t="s">
        <v>522</v>
      </c>
      <c r="H29" s="5"/>
      <c r="I29" s="41"/>
      <c r="J29" s="41"/>
      <c r="K29" s="41"/>
      <c r="L29" s="41"/>
      <c r="M29" s="41"/>
      <c r="N29" s="41"/>
      <c r="O29" s="41"/>
      <c r="P29" s="41"/>
      <c r="Q29" s="46"/>
    </row>
    <row r="30" spans="2:17" ht="18.75" customHeight="1" x14ac:dyDescent="0.25">
      <c r="B30" t="s">
        <v>544</v>
      </c>
      <c r="C30" s="14" t="s">
        <v>18</v>
      </c>
      <c r="D30" s="35" t="str">
        <f t="shared" ref="D30:D36" si="4">VLOOKUP(C30,GLOS,2,FALSE)</f>
        <v>S&amp;P 500</v>
      </c>
      <c r="E30" s="29">
        <f t="shared" ref="E30:E36" si="5">VLOOKUP(DREP,TABLE04,MATCH($C30,INX_CODE,0),FALSE)</f>
        <v>5147.21</v>
      </c>
      <c r="F30" s="28">
        <f t="shared" ref="F30:F36" si="6">($E30-VLOOKUP(D1D,TABLE04,MATCH($C30,INX_CODE,0),FALSE))/VLOOKUP(D1D,TABLE04,MATCH($C30,INX_CODE,0),FALSE)</f>
        <v>-1.2334284436888443E-2</v>
      </c>
      <c r="G30" s="28">
        <f t="shared" ref="G30:G36" si="7">($E30-VLOOKUP(DCY,TABLE04,MATCH($C30,INX_CODE,0),FALSE))/VLOOKUP(DCY,TABLE04,MATCH($C30,INX_CODE,0),FALSE)</f>
        <v>9.7795115043039768E-2</v>
      </c>
      <c r="H30" s="5"/>
      <c r="I30" s="5"/>
      <c r="J30" s="5"/>
      <c r="K30" s="5"/>
      <c r="L30" s="5"/>
      <c r="M30" s="5"/>
      <c r="N30" s="5"/>
      <c r="O30" s="5"/>
      <c r="P30" s="5"/>
      <c r="Q30" s="46"/>
    </row>
    <row r="31" spans="2:17" ht="18.75" customHeight="1" x14ac:dyDescent="0.25">
      <c r="C31" s="14" t="s">
        <v>30</v>
      </c>
      <c r="D31" s="35" t="str">
        <f t="shared" si="4"/>
        <v>FTSE 100</v>
      </c>
      <c r="E31" s="29">
        <f t="shared" si="5"/>
        <v>7975.89</v>
      </c>
      <c r="F31" s="28">
        <f t="shared" si="6"/>
        <v>4.8441311052430918E-3</v>
      </c>
      <c r="G31" s="28">
        <f t="shared" si="7"/>
        <v>3.2735686715257097E-2</v>
      </c>
      <c r="H31" s="5"/>
      <c r="I31" s="5"/>
      <c r="J31" s="5"/>
      <c r="K31" s="5"/>
      <c r="L31" s="5"/>
      <c r="M31" s="5"/>
      <c r="N31" s="5"/>
      <c r="O31" s="5"/>
      <c r="P31" s="5"/>
      <c r="Q31" s="46"/>
    </row>
    <row r="32" spans="2:17" ht="18.75" customHeight="1" x14ac:dyDescent="0.25">
      <c r="C32" s="14" t="s">
        <v>116</v>
      </c>
      <c r="D32" s="35" t="str">
        <f t="shared" si="4"/>
        <v>РТС</v>
      </c>
      <c r="E32" s="29">
        <f t="shared" si="5"/>
        <v>1163.76</v>
      </c>
      <c r="F32" s="28">
        <f t="shared" si="6"/>
        <v>5.5037627765920655E-3</v>
      </c>
      <c r="G32" s="28">
        <f t="shared" si="7"/>
        <v>7.4094584117842477E-2</v>
      </c>
      <c r="H32" s="42"/>
      <c r="I32" s="42"/>
      <c r="J32" s="21"/>
      <c r="K32" s="5"/>
      <c r="L32" s="5"/>
      <c r="M32" s="5"/>
      <c r="N32" s="5"/>
      <c r="O32" s="5"/>
      <c r="P32" s="5"/>
      <c r="Q32" s="46" t="s">
        <v>504</v>
      </c>
    </row>
    <row r="33" spans="2:17" ht="18.75" customHeight="1" x14ac:dyDescent="0.25">
      <c r="C33" s="14" t="s">
        <v>28</v>
      </c>
      <c r="D33" s="35" t="str">
        <f t="shared" si="4"/>
        <v xml:space="preserve">MOEX </v>
      </c>
      <c r="E33" s="29">
        <f t="shared" si="5"/>
        <v>3407.57</v>
      </c>
      <c r="F33" s="28">
        <f t="shared" si="6"/>
        <v>3.528105572227512E-3</v>
      </c>
      <c r="G33" s="28">
        <f t="shared" si="7"/>
        <v>9.953180106546719E-2</v>
      </c>
      <c r="H33" s="5"/>
      <c r="I33" s="5"/>
      <c r="J33" s="5"/>
      <c r="K33" s="5"/>
      <c r="L33" s="5"/>
      <c r="M33" s="5"/>
      <c r="N33" s="5"/>
      <c r="O33" s="5"/>
      <c r="P33" s="5"/>
      <c r="Q33" s="46"/>
    </row>
    <row r="34" spans="2:17" ht="18.75" customHeight="1" x14ac:dyDescent="0.25">
      <c r="C34" s="14" t="s">
        <v>17</v>
      </c>
      <c r="D34" s="35" t="str">
        <f t="shared" si="4"/>
        <v>KASE</v>
      </c>
      <c r="E34" s="29">
        <f t="shared" si="5"/>
        <v>5093.4399999999996</v>
      </c>
      <c r="F34" s="28">
        <f t="shared" si="6"/>
        <v>-7.415807047764575E-4</v>
      </c>
      <c r="G34" s="28">
        <f t="shared" si="7"/>
        <v>0.20360222409690362</v>
      </c>
      <c r="H34" s="5"/>
      <c r="I34" s="5"/>
      <c r="J34" s="5"/>
      <c r="K34" s="5"/>
      <c r="L34" s="5"/>
      <c r="M34" s="5"/>
      <c r="N34" s="5"/>
      <c r="O34" s="5"/>
      <c r="P34" s="5"/>
      <c r="Q34" s="46"/>
    </row>
    <row r="35" spans="2:17" ht="18.75" customHeight="1" x14ac:dyDescent="0.25">
      <c r="C35" s="14" t="s">
        <v>111</v>
      </c>
      <c r="D35" s="35" t="str">
        <f t="shared" si="4"/>
        <v>Hang Seng</v>
      </c>
      <c r="E35" s="29">
        <f t="shared" si="5"/>
        <v>16725.099999999999</v>
      </c>
      <c r="F35" s="28">
        <f t="shared" si="6"/>
        <v>0</v>
      </c>
      <c r="G35" s="28">
        <f t="shared" si="7"/>
        <v>4.7530995471578713E-3</v>
      </c>
      <c r="H35" s="5"/>
      <c r="I35" s="5"/>
      <c r="J35" s="5"/>
      <c r="K35" s="5"/>
      <c r="L35" s="5"/>
      <c r="M35" s="5"/>
      <c r="N35" s="5"/>
      <c r="O35" s="5"/>
      <c r="P35" s="5"/>
      <c r="Q35" s="46"/>
    </row>
    <row r="36" spans="2:17" ht="18.75" hidden="1" customHeight="1" x14ac:dyDescent="0.25">
      <c r="C36" s="14" t="s">
        <v>33</v>
      </c>
      <c r="D36" s="35" t="str">
        <f t="shared" si="4"/>
        <v>Nikkei 225</v>
      </c>
      <c r="E36" s="29">
        <f t="shared" si="5"/>
        <v>39773.14</v>
      </c>
      <c r="F36" s="28">
        <f t="shared" si="6"/>
        <v>8.1438513022836917E-3</v>
      </c>
      <c r="G36" s="28">
        <f t="shared" si="7"/>
        <v>0.52419628657379902</v>
      </c>
      <c r="H36" s="5"/>
      <c r="I36" s="5"/>
      <c r="J36" s="5"/>
      <c r="K36" s="5"/>
      <c r="L36" s="5"/>
      <c r="M36" s="5"/>
      <c r="N36" s="5"/>
      <c r="O36" s="5"/>
      <c r="P36" s="5"/>
      <c r="Q36" s="46"/>
    </row>
    <row r="37" spans="2:17" ht="18.75" customHeight="1" x14ac:dyDescent="0.25">
      <c r="C37" s="20"/>
      <c r="D37" s="38" t="s">
        <v>525</v>
      </c>
      <c r="E37" s="38" t="s">
        <v>476</v>
      </c>
      <c r="F37" s="38" t="s">
        <v>558</v>
      </c>
      <c r="G37" s="38" t="s">
        <v>522</v>
      </c>
      <c r="H37" s="5"/>
      <c r="I37" s="5"/>
      <c r="J37" s="5"/>
      <c r="K37" s="5"/>
      <c r="L37" s="5"/>
      <c r="M37" s="5"/>
      <c r="N37" s="5"/>
      <c r="O37" s="5"/>
      <c r="P37" s="5"/>
      <c r="Q37" s="46"/>
    </row>
    <row r="38" spans="2:17" ht="18.75" customHeight="1" x14ac:dyDescent="0.25">
      <c r="B38" t="s">
        <v>546</v>
      </c>
      <c r="C38" s="16" t="s">
        <v>19</v>
      </c>
      <c r="D38" s="35" t="s">
        <v>564</v>
      </c>
      <c r="E38" s="29">
        <f>VLOOKUP(DREP,TABLE05,MATCH($C38,CMD_CODE,0),FALSE)</f>
        <v>90.65</v>
      </c>
      <c r="F38" s="28">
        <f>($E38-VLOOKUP(D1D,TABLE05,MATCH($C38,CMD_CODE,0),FALSE))/VLOOKUP(D1D,TABLE05,MATCH($C38,CMD_CODE,0),FALSE)</f>
        <v>1.4549524342473547E-2</v>
      </c>
      <c r="G38" s="28">
        <f>($E38-VLOOKUP(DCY,TABLE05,MATCH($C38,CMD_CODE,0),FALSE))/VLOOKUP(DCY,TABLE05,MATCH($C38,CMD_CODE,0),FALSE)</f>
        <v>0.16832065987885039</v>
      </c>
      <c r="H38" s="5"/>
      <c r="I38" s="5"/>
      <c r="J38" s="5"/>
      <c r="K38" s="5"/>
      <c r="L38" s="5"/>
      <c r="M38" s="5"/>
      <c r="N38" s="5"/>
      <c r="O38" s="5"/>
      <c r="P38" s="5"/>
    </row>
    <row r="39" spans="2:17" ht="18.75" customHeight="1" x14ac:dyDescent="0.25">
      <c r="C39" s="16" t="s">
        <v>34</v>
      </c>
      <c r="D39" s="35" t="s">
        <v>565</v>
      </c>
      <c r="E39" s="29">
        <f>VLOOKUP(DREP,TABLE05,MATCH($C39,CMD_CODE,0),FALSE)</f>
        <v>86.59</v>
      </c>
      <c r="F39" s="28">
        <f>($E39-VLOOKUP(D1D,TABLE05,MATCH($C39,CMD_CODE,0),FALSE))/VLOOKUP(D1D,TABLE05,MATCH($C39,CMD_CODE,0),FALSE)</f>
        <v>1.3578368254711419E-2</v>
      </c>
      <c r="G39" s="28">
        <f>($E39-VLOOKUP(DCY,TABLE05,MATCH($C39,CMD_CODE,0),FALSE))/VLOOKUP(DCY,TABLE05,MATCH($C39,CMD_CODE,0),FALSE)</f>
        <v>0.19947361130350472</v>
      </c>
      <c r="H39" s="5"/>
      <c r="I39" s="5"/>
      <c r="J39" s="5"/>
      <c r="K39" s="5"/>
      <c r="L39" s="5"/>
      <c r="M39" s="5"/>
      <c r="N39" s="5"/>
      <c r="O39" s="5"/>
      <c r="P39" s="5"/>
      <c r="Q39" s="46"/>
    </row>
    <row r="40" spans="2:17" ht="18.75" customHeight="1" x14ac:dyDescent="0.25">
      <c r="C40" s="16" t="s">
        <v>20</v>
      </c>
      <c r="D40" s="35" t="s">
        <v>566</v>
      </c>
      <c r="E40" s="29">
        <f>VLOOKUP(DREP,TABLE05,MATCH($C40,CMD_CODE,0),FALSE)</f>
        <v>2288.8000000000002</v>
      </c>
      <c r="F40" s="28">
        <f>($E40-VLOOKUP(D1D,TABLE05,MATCH($C40,CMD_CODE,0),FALSE))/VLOOKUP(D1D,TABLE05,MATCH($C40,CMD_CODE,0),FALSE)</f>
        <v>-2.4407252440724848E-3</v>
      </c>
      <c r="G40" s="28">
        <f>($E40-VLOOKUP(DCY,TABLE05,MATCH($C40,CMD_CODE,0),FALSE))/VLOOKUP(DCY,TABLE05,MATCH($C40,CMD_CODE,0),FALSE)</f>
        <v>0.12069725309699859</v>
      </c>
      <c r="H40" s="5"/>
      <c r="I40" s="5"/>
      <c r="J40" s="5"/>
      <c r="K40" s="5"/>
      <c r="L40" s="5"/>
      <c r="M40" s="5"/>
      <c r="N40" s="5"/>
      <c r="O40" s="5"/>
      <c r="P40" s="5"/>
      <c r="Q40" s="46"/>
    </row>
    <row r="41" spans="2:17" ht="18.75" customHeight="1" x14ac:dyDescent="0.25">
      <c r="C41" s="20"/>
      <c r="D41" s="38" t="s">
        <v>526</v>
      </c>
      <c r="E41" s="38" t="s">
        <v>476</v>
      </c>
      <c r="F41" s="38" t="s">
        <v>558</v>
      </c>
      <c r="G41" s="38" t="s">
        <v>522</v>
      </c>
      <c r="H41" s="5"/>
      <c r="I41" s="5"/>
      <c r="J41" s="5"/>
      <c r="K41" s="5"/>
      <c r="L41" s="5"/>
      <c r="M41" s="5"/>
      <c r="N41" s="5"/>
      <c r="O41" s="5"/>
      <c r="P41" s="5"/>
      <c r="Q41" s="46"/>
    </row>
    <row r="42" spans="2:17" ht="18.75" customHeight="1" x14ac:dyDescent="0.25">
      <c r="B42" t="s">
        <v>547</v>
      </c>
      <c r="C42" s="14" t="s">
        <v>21</v>
      </c>
      <c r="D42" s="35" t="str">
        <f>VLOOKUP(C42,GLOS,2,FALSE)</f>
        <v>USD/KZT</v>
      </c>
      <c r="E42" s="31">
        <f>VLOOKUP(DREP,TABLE06,MATCH($C42,FX_CODE,0),FALSE)</f>
        <v>445.58</v>
      </c>
      <c r="F42" s="75">
        <f>($E42-VLOOKUP(D1D,TABLE06,MATCH($C42,FX_CODE,0),FALSE))/VLOOKUP(D1D,TABLE06,MATCH($C42,FX_CODE,0),FALSE)</f>
        <v>-1.6132646202106817E-3</v>
      </c>
      <c r="G42" s="28">
        <f>($E42-VLOOKUP(DCY,TABLE06,MATCH($C42,FX_CODE,0),FALSE))/VLOOKUP(DCY,TABLE06,MATCH($C42,FX_CODE,0),FALSE)</f>
        <v>-1.7572483739389324E-2</v>
      </c>
      <c r="H42" s="5"/>
      <c r="I42" s="5"/>
      <c r="J42" s="5"/>
      <c r="K42" s="5"/>
      <c r="L42" s="5"/>
      <c r="M42" s="5"/>
      <c r="N42" s="5"/>
      <c r="O42" s="5"/>
      <c r="P42" s="5"/>
      <c r="Q42" s="46"/>
    </row>
    <row r="43" spans="2:17" ht="18.75" customHeight="1" x14ac:dyDescent="0.25">
      <c r="C43" s="14" t="s">
        <v>467</v>
      </c>
      <c r="D43" s="35" t="str">
        <f>VLOOKUP(C43,GLOS,2,FALSE)</f>
        <v>USD/RUB</v>
      </c>
      <c r="E43" s="31">
        <f>VLOOKUP(DREP,TABLE06,MATCH($C43,FX_CODE,0),FALSE)</f>
        <v>92.245500000000007</v>
      </c>
      <c r="F43" s="75">
        <f>($E43-VLOOKUP(D1D,TABLE06,MATCH($C43,FX_CODE,0),FALSE))/VLOOKUP(D1D,TABLE06,MATCH($C43,FX_CODE,0),FALSE)</f>
        <v>-5.4173822125669346E-4</v>
      </c>
      <c r="G43" s="28">
        <f>($E43-VLOOKUP(DCY,TABLE06,MATCH($C43,FX_CODE,0),FALSE))/VLOOKUP(DCY,TABLE06,MATCH($C43,FX_CODE,0),FALSE)</f>
        <v>9.8527021035519618E-3</v>
      </c>
      <c r="H43" s="5"/>
      <c r="I43" s="5"/>
      <c r="J43" s="5"/>
      <c r="K43" s="5"/>
      <c r="L43" s="5"/>
      <c r="M43" s="5"/>
      <c r="N43" s="5"/>
      <c r="O43" s="5"/>
      <c r="P43" s="5"/>
      <c r="Q43" s="46"/>
    </row>
    <row r="44" spans="2:17" ht="18.75" customHeight="1" x14ac:dyDescent="0.25">
      <c r="C44" s="14" t="s">
        <v>468</v>
      </c>
      <c r="D44" s="35" t="str">
        <f>VLOOKUP(C44,GLOS,2,FALSE)</f>
        <v>EUR/USD</v>
      </c>
      <c r="E44" s="32">
        <f>VLOOKUP(DREP,TABLE06,MATCH($C44,FX_CODE,0),FALSE)</f>
        <v>1.0834999999999999</v>
      </c>
      <c r="F44" s="75">
        <f>($E44-VLOOKUP(D1D,TABLE06,MATCH($C44,FX_CODE,0),FALSE))/VLOOKUP(D1D,TABLE06,MATCH($C44,FX_CODE,0),FALSE)</f>
        <v>0</v>
      </c>
      <c r="G44" s="28">
        <f>($E44-VLOOKUP(DCY,TABLE06,MATCH($C44,FX_CODE,0),FALSE))/VLOOKUP(DCY,TABLE06,MATCH($C44,FX_CODE,0),FALSE)</f>
        <v>-9.8693228547931493E-3</v>
      </c>
      <c r="H44" s="5"/>
      <c r="I44" s="5"/>
      <c r="J44" s="5"/>
      <c r="K44" s="5"/>
      <c r="L44" s="5"/>
      <c r="M44" s="5"/>
      <c r="N44" s="5"/>
      <c r="O44" s="5"/>
      <c r="P44" s="5"/>
      <c r="Q44" s="46"/>
    </row>
    <row r="45" spans="2:17" ht="18.75" customHeight="1" x14ac:dyDescent="0.25">
      <c r="D45" s="38" t="s">
        <v>527</v>
      </c>
      <c r="E45" s="38" t="s">
        <v>476</v>
      </c>
      <c r="F45" s="38" t="s">
        <v>559</v>
      </c>
      <c r="G45" s="38" t="s">
        <v>541</v>
      </c>
      <c r="H45" s="5"/>
      <c r="I45" s="5"/>
      <c r="J45" s="5"/>
      <c r="K45" s="5"/>
      <c r="L45" s="5"/>
      <c r="M45" s="5"/>
      <c r="N45" s="5"/>
      <c r="O45" s="5"/>
      <c r="P45" s="5"/>
      <c r="Q45" s="46"/>
    </row>
    <row r="46" spans="2:17" ht="18.75" customHeight="1" x14ac:dyDescent="0.25">
      <c r="B46" t="s">
        <v>548</v>
      </c>
      <c r="C46" s="16" t="s">
        <v>388</v>
      </c>
      <c r="D46" s="35" t="str">
        <f>VLOOKUP(C46,GLOS,2,FALSE)</f>
        <v>10-летние, США</v>
      </c>
      <c r="E46" s="31">
        <f>VLOOKUP(DREP,TABLE07,MATCH($C46,USBMK_CODE,0),FALSE)</f>
        <v>4.3090000000000002</v>
      </c>
      <c r="F46" s="72">
        <f>E46-'EIKON-FIXED'!B37</f>
        <v>-4.6000000000000263E-2</v>
      </c>
      <c r="G46" s="59">
        <f>E46/1.63-1</f>
        <v>1.643558282208589</v>
      </c>
      <c r="H46" s="5"/>
      <c r="I46" s="5"/>
      <c r="J46" s="5"/>
      <c r="K46" s="5"/>
      <c r="L46" s="5"/>
      <c r="M46" s="5"/>
      <c r="N46" s="5"/>
      <c r="O46" s="5"/>
      <c r="P46" s="5"/>
      <c r="Q46" s="46"/>
    </row>
    <row r="47" spans="2:17" ht="18.75" customHeight="1" x14ac:dyDescent="0.25">
      <c r="C47" s="16" t="s">
        <v>390</v>
      </c>
      <c r="D47" s="35" t="str">
        <f>VLOOKUP(C47,GLOS,2,FALSE)</f>
        <v>30-летние, США</v>
      </c>
      <c r="E47" s="31">
        <f>VLOOKUP(DREP,TABLE07,MATCH($C47,USBMK_CODE,0),FALSE)</f>
        <v>4.4710000000000001</v>
      </c>
      <c r="F47" s="72">
        <f>E47-'EIKON-FIXED'!C37</f>
        <v>-3.8000000000000256E-2</v>
      </c>
      <c r="G47" s="59">
        <f>E47/2.01-1</f>
        <v>1.2243781094527364</v>
      </c>
      <c r="H47" s="5"/>
      <c r="I47" s="5"/>
      <c r="J47" s="5"/>
      <c r="K47" s="5"/>
      <c r="L47" s="5"/>
      <c r="M47" s="5"/>
      <c r="N47" s="5"/>
      <c r="O47" s="5"/>
      <c r="P47" s="5"/>
      <c r="Q47" s="46"/>
    </row>
    <row r="48" spans="2:17" ht="18.75" customHeight="1" x14ac:dyDescent="0.25">
      <c r="C48" s="16" t="s">
        <v>552</v>
      </c>
      <c r="D48" s="35" t="str">
        <f>VLOOKUP(C48,GLOS,2,FALSE)</f>
        <v>10-летние, Казахстан</v>
      </c>
      <c r="E48" s="31">
        <f>VLOOKUP(DREP,TABLE07,MATCH($C48,USBMK_CODE,0),FALSE)</f>
        <v>12.8</v>
      </c>
      <c r="F48" s="67">
        <f>($E48-VLOOKUP(D1D,TABLE07,MATCH($C48,USBMK_CODE,0),FALSE))</f>
        <v>0</v>
      </c>
      <c r="G48" s="59">
        <f>($E48-VLOOKUP(DCY,TABLE07,MATCH($C48,USBMK_CODE,0),FALSE))</f>
        <v>-0.26699999999999946</v>
      </c>
      <c r="H48" s="5"/>
      <c r="I48" s="5"/>
      <c r="J48" s="5"/>
      <c r="K48" s="5"/>
      <c r="L48" s="5"/>
      <c r="M48" s="5"/>
      <c r="N48" s="5"/>
      <c r="O48" s="5"/>
      <c r="P48" s="5"/>
      <c r="Q48" s="46"/>
    </row>
    <row r="49" spans="3:17" ht="18.75" customHeight="1" x14ac:dyDescent="0.25">
      <c r="C49" s="16" t="s">
        <v>553</v>
      </c>
      <c r="D49" s="64" t="str">
        <f>VLOOKUP(C49,GLOS,2,FALSE)</f>
        <v>25-летние, Казахстан</v>
      </c>
      <c r="E49" s="65">
        <f>VLOOKUP(DREP,TABLE07,MATCH($C49,USBMK_CODE,0),FALSE)</f>
        <v>12.5</v>
      </c>
      <c r="F49" s="73">
        <f>($E49-VLOOKUP(D1D,TABLE07,MATCH($C49,USBMK_CODE,0),FALSE))</f>
        <v>0</v>
      </c>
      <c r="G49" s="66">
        <f>($E49-VLOOKUP(DCY,TABLE07,MATCH($C49,USBMK_CODE,0),FALSE))</f>
        <v>-0.30000000000000071</v>
      </c>
      <c r="H49" s="28"/>
      <c r="I49" s="33"/>
      <c r="J49" s="30"/>
      <c r="K49" s="30"/>
      <c r="L49" s="5"/>
      <c r="M49" s="34"/>
      <c r="N49" s="5"/>
      <c r="O49" s="5"/>
      <c r="P49" s="5"/>
      <c r="Q49" s="46"/>
    </row>
    <row r="50" spans="3:17" ht="18.75" customHeight="1" x14ac:dyDescent="0.25">
      <c r="D50" s="60" t="s">
        <v>542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46"/>
    </row>
    <row r="51" spans="3:17" ht="18.75" customHeight="1" x14ac:dyDescent="0.25">
      <c r="D51" s="39" t="s">
        <v>556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46"/>
    </row>
    <row r="52" spans="3:17" ht="15" customHeight="1" x14ac:dyDescent="0.25">
      <c r="E52" s="40"/>
      <c r="F52" s="40"/>
      <c r="G52" s="40"/>
      <c r="H52" s="40"/>
      <c r="I52" s="40"/>
      <c r="J52" s="21"/>
      <c r="K52" s="5"/>
      <c r="L52" s="5"/>
      <c r="M52" s="5"/>
      <c r="N52" s="5"/>
      <c r="O52" s="5"/>
      <c r="P52" s="5"/>
      <c r="Q52" s="46"/>
    </row>
    <row r="53" spans="3:17" ht="15" customHeight="1" x14ac:dyDescent="0.25">
      <c r="D53" s="40"/>
      <c r="E53" s="40"/>
      <c r="F53" s="40"/>
      <c r="G53" s="40"/>
      <c r="H53" s="40"/>
      <c r="I53" s="40"/>
      <c r="J53" s="5"/>
      <c r="K53" s="5"/>
      <c r="L53" s="5"/>
      <c r="M53" s="5"/>
      <c r="N53" s="5"/>
      <c r="O53" s="5"/>
      <c r="P53" s="5"/>
      <c r="Q53" s="46"/>
    </row>
    <row r="54" spans="3:17" ht="15" customHeight="1" x14ac:dyDescent="0.25">
      <c r="D54" s="40"/>
      <c r="E54" s="40"/>
      <c r="F54" s="40"/>
      <c r="G54" s="40"/>
      <c r="H54" s="40"/>
      <c r="I54" s="40"/>
      <c r="J54" s="5"/>
      <c r="K54" s="5"/>
      <c r="L54" s="5"/>
      <c r="M54" s="5"/>
      <c r="N54" s="5"/>
      <c r="O54" s="5"/>
      <c r="P54" s="5"/>
      <c r="Q54" s="46"/>
    </row>
    <row r="55" spans="3:17" ht="15" customHeight="1" x14ac:dyDescent="0.25">
      <c r="D55" s="40"/>
      <c r="E55" s="40"/>
      <c r="F55" s="40"/>
      <c r="G55" s="40"/>
      <c r="H55" s="40"/>
      <c r="I55" s="40"/>
      <c r="J55" s="5"/>
      <c r="K55" s="5"/>
      <c r="L55" s="5"/>
      <c r="M55" s="5"/>
      <c r="N55" s="5"/>
      <c r="O55" s="5"/>
      <c r="P55" s="5"/>
      <c r="Q55" s="46"/>
    </row>
    <row r="56" spans="3:17" ht="15" customHeight="1" x14ac:dyDescent="0.25">
      <c r="D56" s="40"/>
      <c r="E56" s="40"/>
      <c r="F56" s="40"/>
      <c r="G56" s="40"/>
      <c r="H56" s="40"/>
      <c r="I56" s="40"/>
      <c r="J56" s="5"/>
      <c r="K56" s="5"/>
      <c r="L56" s="5"/>
      <c r="M56" s="5"/>
      <c r="N56" s="5"/>
      <c r="O56" s="5"/>
      <c r="P56" s="5"/>
      <c r="Q56" s="46"/>
    </row>
    <row r="57" spans="3:17" ht="15" customHeight="1" x14ac:dyDescent="0.25">
      <c r="D57" s="40"/>
      <c r="E57" s="40"/>
      <c r="F57" s="40"/>
      <c r="G57" s="40"/>
      <c r="H57" s="40"/>
      <c r="I57" s="40"/>
      <c r="J57" s="5"/>
      <c r="K57" s="5"/>
      <c r="L57" s="5"/>
      <c r="M57" s="5"/>
      <c r="N57" s="5"/>
      <c r="O57" s="5"/>
      <c r="P57" s="5"/>
      <c r="Q57" s="46"/>
    </row>
    <row r="58" spans="3:17" ht="15" customHeight="1" x14ac:dyDescent="0.25">
      <c r="D58" s="40"/>
      <c r="E58" s="40"/>
      <c r="F58" s="40"/>
      <c r="G58" s="40"/>
      <c r="H58" s="40"/>
      <c r="I58" s="40"/>
      <c r="J58" s="5"/>
      <c r="K58" s="5"/>
      <c r="L58" s="5"/>
      <c r="M58" s="5"/>
      <c r="N58" s="5"/>
      <c r="O58" s="5"/>
      <c r="P58" s="5"/>
      <c r="Q58" s="46"/>
    </row>
    <row r="59" spans="3:17" ht="15" customHeight="1" x14ac:dyDescent="0.25">
      <c r="D59" s="40"/>
      <c r="E59" s="40"/>
      <c r="F59" s="40"/>
      <c r="G59" s="40"/>
      <c r="H59" s="40"/>
      <c r="I59" s="40"/>
      <c r="J59" s="5"/>
      <c r="K59" s="5"/>
      <c r="L59" s="5"/>
      <c r="M59" s="5"/>
      <c r="N59" s="5"/>
      <c r="O59" s="5"/>
      <c r="P59" s="5"/>
      <c r="Q59" s="46"/>
    </row>
    <row r="60" spans="3:17" ht="15" customHeight="1" x14ac:dyDescent="0.25">
      <c r="D60" s="40"/>
      <c r="E60" s="40"/>
      <c r="F60" s="40"/>
      <c r="G60" s="40"/>
      <c r="H60" s="40"/>
      <c r="I60" s="40"/>
      <c r="J60" s="5"/>
      <c r="K60" s="5"/>
      <c r="L60" s="5"/>
      <c r="M60" s="5"/>
      <c r="N60" s="5"/>
      <c r="O60" s="5"/>
      <c r="P60" s="5"/>
      <c r="Q60" s="46"/>
    </row>
    <row r="61" spans="3:17" ht="15" customHeight="1" x14ac:dyDescent="0.25">
      <c r="D61" s="40"/>
      <c r="E61" s="40"/>
      <c r="F61" s="40">
        <v>3</v>
      </c>
      <c r="G61" s="40"/>
      <c r="H61" s="40"/>
      <c r="I61" s="40"/>
      <c r="J61" s="5"/>
      <c r="K61" s="5"/>
      <c r="L61" s="5"/>
      <c r="M61" s="5"/>
      <c r="N61" s="5"/>
      <c r="O61" s="5"/>
      <c r="P61" s="5"/>
      <c r="Q61" s="46"/>
    </row>
    <row r="62" spans="3:17" ht="15" customHeight="1" x14ac:dyDescent="0.25">
      <c r="D62" s="40"/>
      <c r="E62" s="40"/>
      <c r="F62" s="40"/>
      <c r="G62" s="40"/>
      <c r="H62" s="40"/>
      <c r="I62" s="40"/>
      <c r="J62" s="5"/>
      <c r="K62" s="5"/>
      <c r="L62" s="5"/>
      <c r="M62" s="5"/>
      <c r="N62" s="5"/>
      <c r="O62" s="5"/>
      <c r="P62" s="5"/>
      <c r="Q62" s="46"/>
    </row>
    <row r="63" spans="3:17" ht="15" customHeight="1" x14ac:dyDescent="0.25">
      <c r="D63" s="40"/>
      <c r="E63" s="40"/>
      <c r="F63" s="40"/>
      <c r="G63" s="40"/>
      <c r="H63" s="40"/>
      <c r="I63" s="40"/>
      <c r="J63" s="5"/>
      <c r="K63" s="5"/>
      <c r="L63" s="5"/>
      <c r="M63" s="5"/>
      <c r="N63" s="5"/>
      <c r="O63" s="5"/>
      <c r="P63" s="5"/>
      <c r="Q63" s="46"/>
    </row>
    <row r="64" spans="3:17" ht="15" customHeight="1" x14ac:dyDescent="0.25">
      <c r="D64" s="40"/>
      <c r="E64" s="40"/>
      <c r="F64" s="40"/>
      <c r="G64" s="40"/>
      <c r="H64" s="40"/>
      <c r="I64" s="40"/>
      <c r="J64" s="5"/>
      <c r="K64" s="5"/>
      <c r="L64" s="5"/>
      <c r="M64" s="5"/>
      <c r="N64" s="5"/>
      <c r="O64" s="5"/>
      <c r="P64" s="5"/>
      <c r="Q64" s="46"/>
    </row>
    <row r="65" spans="4:17" ht="15" customHeight="1" x14ac:dyDescent="0.25">
      <c r="D65" s="40"/>
      <c r="E65" s="40"/>
      <c r="F65" s="40"/>
      <c r="G65" s="40"/>
      <c r="H65" s="40"/>
      <c r="I65" s="40"/>
      <c r="J65" s="5"/>
      <c r="K65" s="5"/>
      <c r="L65" s="5"/>
      <c r="M65" s="5"/>
      <c r="N65" s="5"/>
      <c r="O65" s="5"/>
      <c r="P65" s="5"/>
      <c r="Q65" s="46"/>
    </row>
    <row r="66" spans="4:17" ht="15" customHeight="1" x14ac:dyDescent="0.25">
      <c r="D66" s="40"/>
      <c r="E66" s="40"/>
      <c r="F66" s="40"/>
      <c r="G66" s="40"/>
      <c r="H66" s="40"/>
      <c r="I66" s="40"/>
      <c r="J66" s="5"/>
      <c r="K66" s="5"/>
      <c r="L66" s="5"/>
      <c r="M66" s="5"/>
      <c r="N66" s="5"/>
      <c r="O66" s="5"/>
      <c r="P66" s="5"/>
      <c r="Q66" s="46"/>
    </row>
    <row r="67" spans="4:17" ht="18.75" x14ac:dyDescent="0.2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6"/>
    </row>
    <row r="68" spans="4:17" ht="18.75" x14ac:dyDescent="0.2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6"/>
    </row>
    <row r="69" spans="4:17" ht="18.75" x14ac:dyDescent="0.2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6"/>
    </row>
    <row r="70" spans="4:17" ht="18.75" x14ac:dyDescent="0.2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6"/>
    </row>
    <row r="71" spans="4:17" ht="18.75" x14ac:dyDescent="0.2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6"/>
    </row>
    <row r="72" spans="4:17" ht="18.75" x14ac:dyDescent="0.25">
      <c r="E72" s="5"/>
      <c r="F72" s="5"/>
      <c r="G72" s="5"/>
      <c r="H72" s="5"/>
      <c r="I72" s="5"/>
      <c r="K72" s="5"/>
      <c r="L72" s="5"/>
      <c r="M72" s="5"/>
      <c r="N72" s="5"/>
      <c r="O72" s="5"/>
      <c r="P72" s="5"/>
      <c r="Q72" s="46"/>
    </row>
    <row r="73" spans="4:17" ht="18.75" x14ac:dyDescent="0.25">
      <c r="E73" s="5"/>
      <c r="F73" s="5"/>
      <c r="G73" s="5"/>
      <c r="H73" s="5"/>
      <c r="I73" s="5"/>
      <c r="K73" s="5"/>
      <c r="L73" s="5"/>
      <c r="M73" s="5"/>
      <c r="N73" s="5"/>
      <c r="O73" s="5"/>
      <c r="P73" s="5"/>
      <c r="Q73" s="46"/>
    </row>
    <row r="74" spans="4:17" ht="18.75" x14ac:dyDescent="0.25">
      <c r="L74" s="5"/>
      <c r="M74" s="5"/>
      <c r="N74" s="5"/>
      <c r="O74" s="5"/>
      <c r="Q74" s="46"/>
    </row>
    <row r="75" spans="4:17" x14ac:dyDescent="0.25">
      <c r="D75" s="39" t="s">
        <v>556</v>
      </c>
      <c r="E75" s="5"/>
      <c r="F75" s="5"/>
      <c r="G75" s="5"/>
      <c r="H75" s="5"/>
      <c r="J75" s="39" t="s">
        <v>556</v>
      </c>
      <c r="K75" s="5"/>
      <c r="L75" s="5"/>
      <c r="M75" s="5"/>
      <c r="N75" s="5"/>
      <c r="O75" s="5"/>
      <c r="P75" s="5"/>
      <c r="Q75" s="5"/>
    </row>
    <row r="76" spans="4:17" x14ac:dyDescent="0.25">
      <c r="D76" s="39"/>
      <c r="E76" s="5"/>
      <c r="F76" s="5"/>
      <c r="G76" s="5"/>
      <c r="H76" s="5"/>
      <c r="J76" s="39"/>
      <c r="K76" s="5"/>
      <c r="L76" s="5"/>
      <c r="M76" s="5"/>
      <c r="N76" s="5"/>
      <c r="O76" s="5"/>
      <c r="P76" s="5"/>
      <c r="Q76" s="5"/>
    </row>
    <row r="77" spans="4:17" ht="18.75" x14ac:dyDescent="0.25">
      <c r="D77" s="86" t="s">
        <v>543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46"/>
    </row>
    <row r="78" spans="4:17" ht="18.75" x14ac:dyDescent="0.25">
      <c r="D78" s="86" t="s">
        <v>540</v>
      </c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46"/>
    </row>
    <row r="79" spans="4:17" ht="18.75" x14ac:dyDescent="0.2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6"/>
    </row>
    <row r="80" spans="4:17" ht="18.75" x14ac:dyDescent="0.2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6"/>
    </row>
    <row r="81" spans="3:18" ht="18.75" x14ac:dyDescent="0.25">
      <c r="D81" s="87" t="s">
        <v>528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46"/>
      <c r="R81" s="44"/>
    </row>
    <row r="82" spans="3:18" ht="18.75" x14ac:dyDescent="0.25">
      <c r="D82" s="5"/>
      <c r="E82" s="5"/>
      <c r="F82" s="5"/>
      <c r="G82" s="5"/>
      <c r="H82" s="5"/>
      <c r="I82" s="45">
        <v>1</v>
      </c>
      <c r="J82" s="5"/>
      <c r="K82" s="5"/>
      <c r="L82" s="5"/>
      <c r="M82" s="5"/>
      <c r="N82" s="5"/>
      <c r="O82" s="5"/>
      <c r="P82" s="5"/>
      <c r="Q82" s="46"/>
    </row>
    <row r="83" spans="3:18" ht="28.5" customHeight="1" x14ac:dyDescent="0.25">
      <c r="C83" s="5"/>
      <c r="D83" s="4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6"/>
    </row>
    <row r="84" spans="3:18" ht="28.5" customHeight="1" x14ac:dyDescent="0.25">
      <c r="C84" s="5"/>
      <c r="D84" s="4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6"/>
    </row>
    <row r="85" spans="3:18" ht="18.75" x14ac:dyDescent="0.2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6"/>
    </row>
    <row r="86" spans="3:18" ht="18.75" x14ac:dyDescent="0.2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6"/>
    </row>
    <row r="87" spans="3:18" ht="18.75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6"/>
    </row>
    <row r="88" spans="3:18" ht="15" customHeight="1" x14ac:dyDescent="0.25">
      <c r="C88" s="5"/>
      <c r="D88" s="88" t="s">
        <v>529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46"/>
    </row>
    <row r="89" spans="3:18" ht="15" customHeight="1" x14ac:dyDescent="0.25">
      <c r="C89" s="5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46"/>
    </row>
    <row r="90" spans="3:18" ht="15" customHeight="1" x14ac:dyDescent="0.25">
      <c r="C90" s="5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46"/>
    </row>
    <row r="91" spans="3:18" ht="15" customHeight="1" x14ac:dyDescent="0.2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6"/>
    </row>
    <row r="92" spans="3:18" ht="18.75" x14ac:dyDescent="0.2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6"/>
    </row>
    <row r="93" spans="3:18" ht="15" customHeight="1" x14ac:dyDescent="0.2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6"/>
    </row>
    <row r="94" spans="3:18" ht="18.75" x14ac:dyDescent="0.2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6"/>
    </row>
    <row r="95" spans="3:18" ht="18.75" x14ac:dyDescent="0.25">
      <c r="C95" s="5"/>
      <c r="D95" s="83"/>
      <c r="E95" s="83"/>
      <c r="F95" s="83"/>
      <c r="G95" s="83"/>
      <c r="H95" s="83"/>
      <c r="I95" s="83"/>
      <c r="J95" s="5"/>
      <c r="K95" s="83"/>
      <c r="L95" s="83"/>
      <c r="M95" s="83"/>
      <c r="N95" s="83"/>
      <c r="O95" s="83"/>
      <c r="P95" s="83"/>
      <c r="Q95" s="46"/>
    </row>
    <row r="96" spans="3:18" ht="18.75" x14ac:dyDescent="0.25">
      <c r="C96" s="5"/>
      <c r="D96" s="84"/>
      <c r="E96" s="84"/>
      <c r="F96" s="84"/>
      <c r="G96" s="84"/>
      <c r="H96" s="84"/>
      <c r="I96" s="84"/>
      <c r="J96" s="5"/>
      <c r="K96" s="84"/>
      <c r="L96" s="84"/>
      <c r="M96" s="84"/>
      <c r="N96" s="84"/>
      <c r="O96" s="84"/>
      <c r="P96" s="84"/>
      <c r="Q96" s="46"/>
    </row>
    <row r="97" spans="1:21" ht="18.75" x14ac:dyDescent="0.25">
      <c r="C97" s="5"/>
      <c r="D97" s="85"/>
      <c r="E97" s="85"/>
      <c r="F97" s="85"/>
      <c r="G97" s="85"/>
      <c r="H97" s="85"/>
      <c r="I97" s="85"/>
      <c r="J97" s="5"/>
      <c r="K97" s="85"/>
      <c r="L97" s="85"/>
      <c r="M97" s="85"/>
      <c r="N97" s="85"/>
      <c r="O97" s="85"/>
      <c r="P97" s="85"/>
      <c r="Q97" s="46"/>
    </row>
    <row r="98" spans="1:21" ht="18.75" x14ac:dyDescent="0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46"/>
    </row>
    <row r="99" spans="1:21" ht="15" customHeight="1" x14ac:dyDescent="0.2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46"/>
    </row>
    <row r="100" spans="1:21" ht="18.75" x14ac:dyDescent="0.25">
      <c r="C100" s="5"/>
      <c r="D100" s="83"/>
      <c r="E100" s="83"/>
      <c r="F100" s="37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46"/>
    </row>
    <row r="101" spans="1:21" ht="18.75" x14ac:dyDescent="0.25">
      <c r="C101" s="5"/>
      <c r="D101" s="84"/>
      <c r="E101" s="84"/>
      <c r="F101" s="5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46"/>
    </row>
    <row r="102" spans="1:21" ht="18.75" x14ac:dyDescent="0.25">
      <c r="C102" s="5"/>
      <c r="D102" s="85"/>
      <c r="E102" s="85"/>
      <c r="F102" s="36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46"/>
    </row>
    <row r="103" spans="1:21" ht="18.75" x14ac:dyDescent="0.2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6"/>
    </row>
    <row r="104" spans="1:21" ht="18.75" x14ac:dyDescent="0.2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6"/>
    </row>
    <row r="105" spans="1:21" ht="18" customHeight="1" x14ac:dyDescent="0.25">
      <c r="A105" s="46"/>
      <c r="B105" s="47"/>
      <c r="C105" s="48"/>
      <c r="D105" s="48"/>
      <c r="E105" s="79" t="s">
        <v>505</v>
      </c>
      <c r="F105" s="79"/>
      <c r="G105" s="79"/>
      <c r="H105" s="46"/>
      <c r="I105" s="46"/>
      <c r="J105" s="5"/>
      <c r="K105" s="78" t="s">
        <v>530</v>
      </c>
      <c r="L105" s="78"/>
      <c r="M105" s="78"/>
      <c r="N105" s="78"/>
      <c r="O105" s="46"/>
      <c r="P105" s="46"/>
      <c r="Q105" s="46"/>
    </row>
    <row r="106" spans="1:21" ht="18" customHeight="1" x14ac:dyDescent="0.25">
      <c r="A106" s="46"/>
      <c r="B106" s="48"/>
      <c r="C106" s="48"/>
      <c r="D106" s="48"/>
      <c r="E106" s="79"/>
      <c r="F106" s="79"/>
      <c r="G106" s="79"/>
      <c r="H106" s="46"/>
      <c r="I106" s="46"/>
      <c r="J106" s="5"/>
      <c r="K106" s="78"/>
      <c r="L106" s="78"/>
      <c r="M106" s="78"/>
      <c r="N106" s="78"/>
      <c r="O106" s="46"/>
      <c r="P106" s="46"/>
      <c r="Q106" s="46"/>
    </row>
    <row r="107" spans="1:21" ht="18" customHeight="1" x14ac:dyDescent="0.25">
      <c r="A107" s="46"/>
      <c r="B107" s="48"/>
      <c r="C107" s="48"/>
      <c r="D107" s="48"/>
      <c r="E107" s="79"/>
      <c r="F107" s="79"/>
      <c r="G107" s="79"/>
      <c r="H107" s="46"/>
      <c r="I107" s="46"/>
      <c r="J107" s="5"/>
      <c r="K107" s="78"/>
      <c r="L107" s="78"/>
      <c r="M107" s="78"/>
      <c r="N107" s="78"/>
      <c r="O107" s="46"/>
      <c r="P107" s="46"/>
      <c r="Q107" s="46"/>
    </row>
    <row r="108" spans="1:21" s="52" customFormat="1" ht="18" customHeight="1" x14ac:dyDescent="0.35">
      <c r="A108" s="49"/>
      <c r="B108" s="50"/>
      <c r="C108" s="50"/>
      <c r="D108" s="54"/>
      <c r="E108" s="54"/>
      <c r="F108" s="54"/>
      <c r="G108" s="54"/>
      <c r="H108" s="49"/>
      <c r="I108" s="49"/>
      <c r="J108" s="54"/>
      <c r="K108" s="54"/>
      <c r="L108" s="54"/>
      <c r="M108" s="54"/>
      <c r="N108" s="54"/>
      <c r="O108" s="49"/>
      <c r="P108" s="49"/>
      <c r="Q108" s="46"/>
      <c r="U108" s="49"/>
    </row>
    <row r="109" spans="1:21" s="52" customFormat="1" ht="27" customHeight="1" x14ac:dyDescent="0.35">
      <c r="A109" s="49"/>
      <c r="B109" s="53"/>
      <c r="C109" s="54"/>
      <c r="D109" s="54"/>
      <c r="E109" s="54"/>
      <c r="F109" s="54"/>
      <c r="G109" s="54"/>
      <c r="H109" s="49"/>
      <c r="I109" s="49"/>
      <c r="J109" s="54"/>
      <c r="K109" s="54"/>
      <c r="L109" s="54"/>
      <c r="M109" s="54"/>
      <c r="N109" s="54"/>
      <c r="O109" s="49"/>
      <c r="P109" s="49"/>
      <c r="Q109" s="46"/>
      <c r="U109" s="49"/>
    </row>
    <row r="110" spans="1:21" s="52" customFormat="1" ht="21" x14ac:dyDescent="0.35">
      <c r="A110" s="49"/>
      <c r="B110" s="49"/>
      <c r="C110" s="49"/>
      <c r="D110" s="49"/>
      <c r="E110" s="78" t="s">
        <v>531</v>
      </c>
      <c r="F110" s="78"/>
      <c r="G110" s="78"/>
      <c r="H110" s="49"/>
      <c r="I110" s="49"/>
      <c r="J110" s="54"/>
      <c r="K110" s="78" t="s">
        <v>532</v>
      </c>
      <c r="L110" s="78"/>
      <c r="M110" s="78"/>
      <c r="N110" s="78"/>
      <c r="O110" s="49"/>
      <c r="P110" s="49"/>
      <c r="Q110" s="46"/>
      <c r="U110" s="49"/>
    </row>
    <row r="111" spans="1:21" s="52" customFormat="1" ht="18.75" customHeight="1" x14ac:dyDescent="0.35">
      <c r="A111" s="49"/>
      <c r="B111" s="49"/>
      <c r="C111" s="49"/>
      <c r="D111" s="54"/>
      <c r="E111" s="78"/>
      <c r="F111" s="78"/>
      <c r="G111" s="78"/>
      <c r="H111" s="49"/>
      <c r="I111" s="49"/>
      <c r="J111" s="54"/>
      <c r="K111" s="78"/>
      <c r="L111" s="78"/>
      <c r="M111" s="78"/>
      <c r="N111" s="78"/>
      <c r="O111" s="49"/>
      <c r="P111" s="49"/>
      <c r="Q111" s="46"/>
      <c r="U111" s="49"/>
    </row>
    <row r="112" spans="1:21" s="52" customFormat="1" ht="15" customHeight="1" x14ac:dyDescent="0.35">
      <c r="A112" s="54"/>
      <c r="B112" s="54"/>
      <c r="C112" s="54"/>
      <c r="D112" s="54"/>
      <c r="E112" s="78"/>
      <c r="F112" s="78"/>
      <c r="G112" s="78"/>
      <c r="H112" s="54"/>
      <c r="I112" s="54"/>
      <c r="J112" s="54"/>
      <c r="K112" s="78"/>
      <c r="L112" s="78"/>
      <c r="M112" s="78"/>
      <c r="N112" s="78"/>
      <c r="O112" s="54"/>
      <c r="P112" s="54"/>
      <c r="Q112" s="46"/>
    </row>
    <row r="113" spans="1:22" s="52" customFormat="1" ht="21.75" customHeight="1" x14ac:dyDescent="0.3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46"/>
    </row>
    <row r="114" spans="1:22" s="52" customFormat="1" ht="21" x14ac:dyDescent="0.35">
      <c r="A114" s="54"/>
      <c r="B114" s="54"/>
      <c r="C114" s="54"/>
      <c r="D114" s="55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46"/>
    </row>
    <row r="115" spans="1:22" s="52" customFormat="1" ht="21" customHeight="1" x14ac:dyDescent="0.35">
      <c r="A115" s="54"/>
      <c r="B115" s="54"/>
      <c r="C115" s="54"/>
      <c r="D115" s="54"/>
      <c r="E115" s="79" t="s">
        <v>533</v>
      </c>
      <c r="F115" s="79"/>
      <c r="G115" s="79"/>
      <c r="H115" s="54"/>
      <c r="I115" s="54"/>
      <c r="J115" s="54"/>
      <c r="K115" s="79" t="s">
        <v>534</v>
      </c>
      <c r="L115" s="79"/>
      <c r="M115" s="79"/>
      <c r="N115" s="79"/>
      <c r="O115" s="54"/>
      <c r="P115" s="54"/>
      <c r="Q115" s="46"/>
      <c r="T115" s="58"/>
      <c r="U115" s="58"/>
      <c r="V115" s="58"/>
    </row>
    <row r="116" spans="1:22" s="52" customFormat="1" ht="21" x14ac:dyDescent="0.35">
      <c r="A116" s="54"/>
      <c r="B116" s="54"/>
      <c r="C116" s="54"/>
      <c r="D116" s="54"/>
      <c r="E116" s="79"/>
      <c r="F116" s="79"/>
      <c r="G116" s="79"/>
      <c r="H116" s="54"/>
      <c r="I116" s="54"/>
      <c r="J116" s="54"/>
      <c r="K116" s="79"/>
      <c r="L116" s="79"/>
      <c r="M116" s="79"/>
      <c r="N116" s="79"/>
      <c r="O116" s="54"/>
      <c r="P116" s="54"/>
      <c r="Q116" s="46"/>
      <c r="T116" s="58"/>
      <c r="U116" s="58"/>
      <c r="V116" s="58"/>
    </row>
    <row r="117" spans="1:22" s="52" customFormat="1" ht="21" x14ac:dyDescent="0.35">
      <c r="A117" s="54"/>
      <c r="B117" s="54"/>
      <c r="C117" s="54"/>
      <c r="D117" s="54"/>
      <c r="E117" s="79"/>
      <c r="F117" s="79"/>
      <c r="G117" s="79"/>
      <c r="H117" s="54"/>
      <c r="I117" s="54"/>
      <c r="J117" s="54"/>
      <c r="K117" s="79"/>
      <c r="L117" s="79"/>
      <c r="M117" s="79"/>
      <c r="N117" s="79"/>
      <c r="O117" s="54"/>
      <c r="P117" s="54"/>
      <c r="Q117" s="46"/>
      <c r="T117" s="58"/>
      <c r="U117" s="58"/>
      <c r="V117" s="58"/>
    </row>
    <row r="118" spans="1:22" s="52" customFormat="1" ht="21" x14ac:dyDescent="0.3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1"/>
      <c r="L118" s="51"/>
      <c r="M118" s="51"/>
      <c r="N118" s="51"/>
      <c r="O118" s="54"/>
      <c r="P118" s="54"/>
      <c r="Q118" s="46"/>
      <c r="T118" s="58"/>
      <c r="U118" s="58"/>
      <c r="V118" s="58"/>
    </row>
    <row r="119" spans="1:22" s="52" customFormat="1" ht="15" customHeight="1" x14ac:dyDescent="0.3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46"/>
      <c r="R119" s="54"/>
      <c r="S119" s="54"/>
      <c r="T119" s="58"/>
      <c r="U119" s="58"/>
      <c r="V119" s="58"/>
    </row>
    <row r="120" spans="1:22" s="52" customFormat="1" ht="23.25" customHeight="1" x14ac:dyDescent="0.3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46"/>
      <c r="R120" s="54"/>
      <c r="S120" s="54"/>
      <c r="T120" s="58"/>
      <c r="U120" s="58"/>
      <c r="V120" s="58"/>
    </row>
    <row r="121" spans="1:22" s="52" customFormat="1" ht="20.25" customHeight="1" x14ac:dyDescent="0.35">
      <c r="A121" s="54"/>
      <c r="B121" s="54"/>
      <c r="C121" s="54"/>
      <c r="D121" s="54"/>
      <c r="E121" s="79" t="s">
        <v>535</v>
      </c>
      <c r="F121" s="79"/>
      <c r="G121" s="79"/>
      <c r="H121" s="54"/>
      <c r="I121" s="54"/>
      <c r="J121" s="54"/>
      <c r="K121" s="82" t="s">
        <v>536</v>
      </c>
      <c r="L121" s="82"/>
      <c r="M121" s="82"/>
      <c r="N121" s="82"/>
      <c r="O121" s="54"/>
      <c r="P121" s="54"/>
      <c r="Q121" s="46"/>
    </row>
    <row r="122" spans="1:22" s="52" customFormat="1" ht="20.25" customHeight="1" x14ac:dyDescent="0.35">
      <c r="A122" s="54"/>
      <c r="B122" s="54"/>
      <c r="C122" s="54"/>
      <c r="D122" s="54"/>
      <c r="E122" s="79"/>
      <c r="F122" s="79"/>
      <c r="G122" s="79"/>
      <c r="H122" s="54"/>
      <c r="I122" s="54"/>
      <c r="J122" s="54"/>
      <c r="K122" s="82"/>
      <c r="L122" s="82"/>
      <c r="M122" s="82"/>
      <c r="N122" s="82"/>
      <c r="O122" s="54"/>
      <c r="P122" s="54"/>
      <c r="Q122" s="46"/>
    </row>
    <row r="123" spans="1:22" s="52" customFormat="1" ht="20.25" customHeight="1" x14ac:dyDescent="0.35">
      <c r="A123" s="54"/>
      <c r="B123" s="54"/>
      <c r="C123" s="54"/>
      <c r="D123" s="54"/>
      <c r="E123" s="79"/>
      <c r="F123" s="79"/>
      <c r="G123" s="79"/>
      <c r="H123" s="54"/>
      <c r="I123" s="54"/>
      <c r="J123" s="54"/>
      <c r="K123" s="82"/>
      <c r="L123" s="82"/>
      <c r="M123" s="82"/>
      <c r="N123" s="82"/>
      <c r="O123" s="54"/>
      <c r="P123" s="54"/>
      <c r="Q123" s="46"/>
    </row>
    <row r="124" spans="1:22" s="52" customFormat="1" ht="20.25" customHeight="1" x14ac:dyDescent="0.3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46"/>
      <c r="R124" s="54"/>
      <c r="S124" s="54"/>
    </row>
    <row r="125" spans="1:22" s="52" customFormat="1" ht="20.25" customHeight="1" x14ac:dyDescent="0.3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46"/>
      <c r="R125" s="54"/>
      <c r="S125" s="54"/>
      <c r="T125" s="54"/>
      <c r="U125" s="54"/>
    </row>
    <row r="126" spans="1:22" s="52" customFormat="1" ht="20.25" customHeight="1" x14ac:dyDescent="0.35">
      <c r="A126" s="54"/>
      <c r="B126" s="54"/>
      <c r="C126" s="54"/>
      <c r="D126" s="54"/>
      <c r="E126" s="79" t="s">
        <v>537</v>
      </c>
      <c r="F126" s="79"/>
      <c r="G126" s="79"/>
      <c r="H126" s="54"/>
      <c r="I126" s="54"/>
      <c r="J126" s="54"/>
      <c r="K126" s="79" t="s">
        <v>538</v>
      </c>
      <c r="L126" s="79"/>
      <c r="M126" s="79"/>
      <c r="N126" s="79"/>
      <c r="O126" s="54"/>
      <c r="P126" s="54"/>
      <c r="Q126" s="46"/>
      <c r="U126" s="54"/>
    </row>
    <row r="127" spans="1:22" s="52" customFormat="1" ht="20.25" customHeight="1" x14ac:dyDescent="0.35">
      <c r="A127" s="54"/>
      <c r="B127" s="54"/>
      <c r="C127" s="54"/>
      <c r="D127" s="54"/>
      <c r="E127" s="79"/>
      <c r="F127" s="79"/>
      <c r="G127" s="79"/>
      <c r="H127" s="54"/>
      <c r="I127" s="54"/>
      <c r="J127" s="54"/>
      <c r="K127" s="79"/>
      <c r="L127" s="79"/>
      <c r="M127" s="79"/>
      <c r="N127" s="79"/>
      <c r="O127" s="54"/>
      <c r="P127" s="54"/>
      <c r="Q127" s="46"/>
    </row>
    <row r="128" spans="1:22" s="52" customFormat="1" ht="20.25" customHeight="1" x14ac:dyDescent="0.35">
      <c r="A128" s="54"/>
      <c r="B128" s="54"/>
      <c r="C128" s="54"/>
      <c r="D128" s="54"/>
      <c r="E128" s="79"/>
      <c r="F128" s="79"/>
      <c r="G128" s="79"/>
      <c r="H128" s="54"/>
      <c r="I128" s="54"/>
      <c r="J128" s="54"/>
      <c r="K128" s="79"/>
      <c r="L128" s="79"/>
      <c r="M128" s="79"/>
      <c r="N128" s="79"/>
      <c r="O128" s="54"/>
      <c r="P128" s="54"/>
      <c r="Q128" s="46"/>
    </row>
    <row r="129" spans="1:21" s="52" customFormat="1" ht="20.25" customHeight="1" x14ac:dyDescent="0.3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46"/>
    </row>
    <row r="130" spans="1:21" s="52" customFormat="1" ht="20.25" customHeight="1" x14ac:dyDescent="0.3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46"/>
      <c r="R130" s="54"/>
      <c r="S130" s="54"/>
      <c r="T130" s="54"/>
      <c r="U130" s="54"/>
    </row>
    <row r="131" spans="1:21" s="52" customFormat="1" ht="20.25" customHeight="1" x14ac:dyDescent="0.35">
      <c r="A131" s="54"/>
      <c r="B131" s="54"/>
      <c r="C131" s="54"/>
      <c r="D131" s="54"/>
      <c r="E131" s="79" t="s">
        <v>539</v>
      </c>
      <c r="F131" s="79"/>
      <c r="G131" s="79"/>
      <c r="H131" s="54"/>
      <c r="I131" s="54"/>
      <c r="J131" s="54"/>
      <c r="K131" s="79" t="s">
        <v>534</v>
      </c>
      <c r="L131" s="79"/>
      <c r="M131" s="79"/>
      <c r="N131" s="79"/>
      <c r="O131" s="54"/>
      <c r="P131" s="54"/>
      <c r="Q131" s="46"/>
      <c r="U131" s="54"/>
    </row>
    <row r="132" spans="1:21" s="52" customFormat="1" ht="20.25" customHeight="1" x14ac:dyDescent="0.35">
      <c r="A132" s="54"/>
      <c r="B132" s="54"/>
      <c r="C132" s="54"/>
      <c r="D132" s="54"/>
      <c r="E132" s="79"/>
      <c r="F132" s="79"/>
      <c r="G132" s="79"/>
      <c r="H132" s="54"/>
      <c r="I132" s="54"/>
      <c r="J132" s="54"/>
      <c r="K132" s="79"/>
      <c r="L132" s="79"/>
      <c r="M132" s="79"/>
      <c r="N132" s="79"/>
      <c r="O132" s="54"/>
      <c r="P132" s="54"/>
      <c r="Q132" s="46"/>
      <c r="U132" s="54"/>
    </row>
    <row r="133" spans="1:21" s="52" customFormat="1" ht="20.25" customHeight="1" x14ac:dyDescent="0.35">
      <c r="A133" s="54"/>
      <c r="B133" s="54"/>
      <c r="C133" s="54"/>
      <c r="D133" s="54"/>
      <c r="E133" s="79"/>
      <c r="F133" s="79"/>
      <c r="G133" s="79"/>
      <c r="H133" s="54"/>
      <c r="I133" s="54"/>
      <c r="J133" s="54"/>
      <c r="K133" s="79"/>
      <c r="L133" s="79"/>
      <c r="M133" s="79"/>
      <c r="N133" s="79"/>
      <c r="O133" s="54"/>
      <c r="P133" s="54"/>
      <c r="Q133" s="46"/>
      <c r="U133" s="54"/>
    </row>
    <row r="134" spans="1:21" s="52" customFormat="1" ht="20.25" customHeight="1" x14ac:dyDescent="0.3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46"/>
      <c r="R134" s="57"/>
      <c r="S134" s="54"/>
      <c r="T134" s="54"/>
      <c r="U134" s="54"/>
    </row>
    <row r="135" spans="1:21" s="52" customFormat="1" ht="20.25" customHeight="1" x14ac:dyDescent="0.3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46"/>
      <c r="R135" s="57"/>
      <c r="S135" s="54"/>
      <c r="T135" s="54"/>
      <c r="U135" s="54"/>
    </row>
    <row r="136" spans="1:21" s="52" customFormat="1" ht="20.25" customHeight="1" x14ac:dyDescent="0.3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46"/>
      <c r="R136" s="57"/>
      <c r="S136" s="54"/>
      <c r="T136" s="54"/>
      <c r="U136" s="54"/>
    </row>
    <row r="137" spans="1:21" s="52" customFormat="1" ht="20.25" customHeight="1" x14ac:dyDescent="0.3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46"/>
    </row>
    <row r="138" spans="1:21" s="52" customFormat="1" ht="20.25" customHeight="1" x14ac:dyDescent="0.3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46"/>
    </row>
    <row r="139" spans="1:21" s="52" customFormat="1" ht="20.25" customHeight="1" x14ac:dyDescent="0.35">
      <c r="A139" s="54"/>
      <c r="B139" s="54"/>
      <c r="C139" s="54"/>
      <c r="D139" s="81" t="s">
        <v>576</v>
      </c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46"/>
    </row>
    <row r="140" spans="1:21" s="52" customFormat="1" ht="20.25" customHeight="1" x14ac:dyDescent="0.35">
      <c r="A140" s="54"/>
      <c r="B140" s="54"/>
      <c r="C140" s="54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46"/>
    </row>
    <row r="141" spans="1:21" s="52" customFormat="1" ht="20.25" customHeight="1" x14ac:dyDescent="0.35">
      <c r="A141" s="54"/>
      <c r="B141" s="54"/>
      <c r="C141" s="54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46"/>
    </row>
    <row r="142" spans="1:21" s="52" customFormat="1" ht="20.25" customHeight="1" x14ac:dyDescent="0.35">
      <c r="A142" s="54"/>
      <c r="B142" s="54"/>
      <c r="C142" s="54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46"/>
    </row>
    <row r="143" spans="1:21" s="52" customFormat="1" ht="20.25" customHeight="1" x14ac:dyDescent="0.35">
      <c r="A143" s="54"/>
      <c r="B143" s="54"/>
      <c r="C143" s="54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46"/>
    </row>
    <row r="144" spans="1:21" ht="15" customHeight="1" x14ac:dyDescent="0.25"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46"/>
    </row>
    <row r="145" spans="1:21" ht="15" customHeight="1" x14ac:dyDescent="0.25"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46"/>
    </row>
    <row r="146" spans="1:21" ht="15" customHeight="1" x14ac:dyDescent="0.25"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46"/>
    </row>
    <row r="147" spans="1:21" ht="15" customHeight="1" x14ac:dyDescent="0.25">
      <c r="C147" s="5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46"/>
    </row>
    <row r="148" spans="1:21" ht="15" customHeight="1" x14ac:dyDescent="0.25">
      <c r="C148" s="5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46"/>
    </row>
    <row r="149" spans="1:21" ht="15" customHeight="1" x14ac:dyDescent="0.25">
      <c r="C149" s="5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46"/>
    </row>
    <row r="150" spans="1:21" ht="15" customHeight="1" x14ac:dyDescent="0.25">
      <c r="C150" s="5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46"/>
    </row>
    <row r="151" spans="1:21" ht="15" customHeight="1" x14ac:dyDescent="0.25">
      <c r="C151" s="5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46"/>
    </row>
    <row r="152" spans="1:21" ht="18.75" x14ac:dyDescent="0.25">
      <c r="C152" s="5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46"/>
    </row>
    <row r="153" spans="1:21" ht="18.75" x14ac:dyDescent="0.25">
      <c r="C153" s="5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46"/>
    </row>
    <row r="154" spans="1:21" ht="18.75" x14ac:dyDescent="0.25">
      <c r="C154" s="5"/>
      <c r="D154" s="5"/>
      <c r="E154" s="5"/>
      <c r="F154" s="5"/>
      <c r="G154" s="5"/>
      <c r="H154" s="5"/>
      <c r="I154" s="45"/>
      <c r="J154" s="5"/>
      <c r="K154" s="5"/>
      <c r="L154" s="5"/>
      <c r="M154" s="5"/>
      <c r="N154" s="5"/>
      <c r="O154" s="5"/>
      <c r="P154" s="5"/>
      <c r="Q154" s="46"/>
    </row>
    <row r="155" spans="1:21" ht="18.75" x14ac:dyDescent="0.25">
      <c r="C155" s="5"/>
      <c r="D155" s="5"/>
      <c r="E155" s="5"/>
      <c r="F155" s="5"/>
      <c r="G155" s="5"/>
      <c r="H155" s="5"/>
      <c r="I155" s="45"/>
      <c r="J155" s="5"/>
      <c r="K155" s="5"/>
      <c r="L155" s="5"/>
      <c r="M155" s="5"/>
      <c r="N155" s="5"/>
      <c r="O155" s="5"/>
      <c r="P155" s="5"/>
      <c r="Q155" s="46"/>
    </row>
    <row r="156" spans="1:21" ht="18.75" x14ac:dyDescent="0.2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46"/>
    </row>
    <row r="157" spans="1:21" ht="18.75" x14ac:dyDescent="0.25">
      <c r="C157" s="5"/>
      <c r="D157" s="80" t="s">
        <v>528</v>
      </c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46"/>
    </row>
    <row r="158" spans="1:21" x14ac:dyDescent="0.25">
      <c r="C158" s="5"/>
      <c r="D158" s="5"/>
      <c r="E158" s="5"/>
      <c r="F158" s="5"/>
      <c r="G158" s="5"/>
      <c r="H158" s="5"/>
      <c r="I158" s="45">
        <v>2</v>
      </c>
      <c r="J158" s="5"/>
      <c r="K158" s="5"/>
      <c r="L158" s="5"/>
      <c r="M158" s="5"/>
      <c r="N158" s="5"/>
      <c r="O158" s="5"/>
      <c r="P158" s="5"/>
    </row>
    <row r="159" spans="1:21" s="52" customFormat="1" ht="20.25" customHeight="1" x14ac:dyDescent="0.35">
      <c r="A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1:21" s="52" customFormat="1" ht="20.25" customHeight="1" x14ac:dyDescent="0.35">
      <c r="A160" s="54"/>
      <c r="Q160" s="54"/>
      <c r="R160" s="54"/>
      <c r="S160" s="54"/>
      <c r="T160" s="54"/>
      <c r="U160" s="54"/>
    </row>
    <row r="161" spans="1:21" s="52" customFormat="1" ht="20.25" customHeight="1" x14ac:dyDescent="0.35">
      <c r="A161" s="54"/>
      <c r="Q161" s="54"/>
      <c r="R161" s="54"/>
      <c r="S161" s="54"/>
      <c r="T161" s="54"/>
      <c r="U161" s="54"/>
    </row>
    <row r="162" spans="1:21" s="52" customFormat="1" ht="20.25" customHeight="1" x14ac:dyDescent="0.35">
      <c r="A162" s="54"/>
      <c r="Q162" s="54"/>
      <c r="R162" s="54"/>
      <c r="S162" s="54"/>
      <c r="T162" s="54"/>
      <c r="U162" s="54"/>
    </row>
    <row r="163" spans="1:21" s="52" customFormat="1" ht="20.25" customHeight="1" x14ac:dyDescent="0.35">
      <c r="A163" s="54"/>
      <c r="Q163" s="54"/>
      <c r="R163" s="54"/>
      <c r="S163" s="54"/>
      <c r="T163" s="54"/>
      <c r="U163" s="54"/>
    </row>
    <row r="164" spans="1:21" s="52" customFormat="1" ht="20.25" customHeight="1" x14ac:dyDescent="0.35">
      <c r="A164" s="54"/>
      <c r="Q164" s="54"/>
      <c r="R164" s="54"/>
    </row>
    <row r="165" spans="1:21" s="52" customFormat="1" ht="20.25" customHeight="1" x14ac:dyDescent="0.35">
      <c r="A165" s="54"/>
      <c r="Q165" s="54"/>
      <c r="R165" s="54"/>
    </row>
    <row r="166" spans="1:21" s="52" customFormat="1" ht="20.25" customHeight="1" x14ac:dyDescent="0.35">
      <c r="A166" s="54"/>
      <c r="Q166" s="54"/>
      <c r="R166" s="54"/>
    </row>
    <row r="167" spans="1:21" s="52" customFormat="1" ht="20.25" customHeight="1" x14ac:dyDescent="0.35">
      <c r="A167" s="54"/>
      <c r="Q167" s="54"/>
      <c r="R167" s="54"/>
    </row>
    <row r="168" spans="1:21" s="52" customFormat="1" ht="20.25" customHeight="1" x14ac:dyDescent="0.35">
      <c r="A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</row>
    <row r="169" spans="1:21" s="52" customFormat="1" ht="20.25" customHeight="1" x14ac:dyDescent="0.35">
      <c r="A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</row>
    <row r="170" spans="1:21" s="52" customFormat="1" ht="20.25" customHeight="1" x14ac:dyDescent="0.35">
      <c r="A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</row>
    <row r="171" spans="1:21" s="52" customFormat="1" ht="20.25" customHeight="1" x14ac:dyDescent="0.35">
      <c r="A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</row>
    <row r="172" spans="1:21" s="52" customFormat="1" ht="20.25" customHeight="1" x14ac:dyDescent="0.35">
      <c r="A172" s="54"/>
      <c r="R172" s="54"/>
    </row>
    <row r="173" spans="1:21" s="52" customFormat="1" ht="20.25" customHeight="1" x14ac:dyDescent="0.35">
      <c r="A173" s="54"/>
      <c r="B173" s="54"/>
      <c r="R173" s="54"/>
      <c r="S173" s="54"/>
      <c r="T173" s="54"/>
      <c r="U173" s="54"/>
    </row>
    <row r="174" spans="1:21" s="52" customFormat="1" ht="20.25" customHeight="1" x14ac:dyDescent="0.35">
      <c r="A174" s="54"/>
      <c r="B174" s="54"/>
      <c r="R174" s="54"/>
      <c r="S174" s="54"/>
      <c r="T174" s="54"/>
      <c r="U174" s="54"/>
    </row>
    <row r="175" spans="1:21" s="52" customFormat="1" ht="20.25" customHeight="1" x14ac:dyDescent="0.35">
      <c r="A175" s="54"/>
      <c r="B175" s="54"/>
      <c r="R175" s="54"/>
      <c r="S175" s="54"/>
      <c r="T175" s="54"/>
      <c r="U175" s="54"/>
    </row>
    <row r="176" spans="1:21" s="52" customFormat="1" ht="20.25" customHeight="1" x14ac:dyDescent="0.35">
      <c r="A176" s="54"/>
      <c r="B176" s="54"/>
      <c r="R176" s="54"/>
      <c r="S176" s="54"/>
      <c r="T176" s="54"/>
      <c r="U176" s="54"/>
    </row>
    <row r="177" spans="1:21" s="52" customFormat="1" ht="20.25" customHeight="1" x14ac:dyDescent="0.35">
      <c r="A177" s="54"/>
      <c r="B177" s="54"/>
      <c r="R177" s="54"/>
      <c r="S177" s="54"/>
      <c r="T177" s="54"/>
      <c r="U177" s="54"/>
    </row>
    <row r="178" spans="1:21" s="52" customFormat="1" ht="20.25" customHeight="1" x14ac:dyDescent="0.35">
      <c r="A178" s="54"/>
      <c r="B178" s="54"/>
      <c r="R178" s="54"/>
      <c r="S178" s="54"/>
      <c r="T178" s="54"/>
      <c r="U178" s="54"/>
    </row>
    <row r="179" spans="1:21" s="52" customFormat="1" ht="20.25" customHeight="1" x14ac:dyDescent="0.35">
      <c r="A179" s="54"/>
      <c r="B179" s="54"/>
      <c r="R179" s="54"/>
      <c r="S179" s="54"/>
      <c r="T179" s="54"/>
      <c r="U179" s="54"/>
    </row>
    <row r="180" spans="1:21" s="52" customFormat="1" ht="15" customHeight="1" x14ac:dyDescent="0.35">
      <c r="A180" s="54"/>
      <c r="B180" s="54"/>
      <c r="R180" s="54"/>
      <c r="S180" s="54"/>
      <c r="T180" s="54"/>
      <c r="U180" s="54"/>
    </row>
    <row r="181" spans="1:21" s="52" customFormat="1" ht="20.25" customHeight="1" x14ac:dyDescent="0.35">
      <c r="A181" s="54"/>
      <c r="B181" s="54"/>
      <c r="R181" s="54"/>
      <c r="S181" s="54"/>
      <c r="T181" s="54"/>
      <c r="U181" s="54"/>
    </row>
    <row r="182" spans="1:21" s="52" customFormat="1" ht="20.25" customHeight="1" x14ac:dyDescent="0.35">
      <c r="A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</row>
    <row r="183" spans="1:21" s="52" customFormat="1" ht="20.25" customHeight="1" x14ac:dyDescent="0.3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</row>
    <row r="184" spans="1:21" s="52" customFormat="1" ht="20.25" customHeight="1" x14ac:dyDescent="0.35">
      <c r="A184" s="54"/>
      <c r="B184" s="54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54"/>
      <c r="S184" s="54"/>
      <c r="T184" s="54"/>
      <c r="U184" s="54"/>
    </row>
    <row r="185" spans="1:21" s="52" customFormat="1" ht="20.25" customHeight="1" x14ac:dyDescent="0.35">
      <c r="A185" s="54"/>
      <c r="B185" s="54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4"/>
      <c r="S185" s="54"/>
      <c r="T185" s="54"/>
      <c r="U185" s="54"/>
    </row>
    <row r="186" spans="1:21" s="52" customFormat="1" ht="60.75" customHeight="1" x14ac:dyDescent="0.35">
      <c r="A186" s="54"/>
      <c r="B186" s="54"/>
      <c r="C186" s="56"/>
      <c r="D186" s="56"/>
      <c r="E186" s="56"/>
      <c r="F186" s="56"/>
      <c r="G186" s="56"/>
      <c r="H186" s="77"/>
      <c r="I186" s="77"/>
      <c r="J186" s="56"/>
      <c r="K186" s="56"/>
      <c r="L186" s="56"/>
      <c r="M186" s="56"/>
      <c r="N186" s="56"/>
      <c r="O186" s="56"/>
      <c r="P186" s="56"/>
      <c r="Q186" s="56"/>
      <c r="R186" s="54"/>
      <c r="S186" s="54"/>
      <c r="T186" s="54"/>
      <c r="U186" s="54"/>
    </row>
  </sheetData>
  <mergeCells count="40">
    <mergeCell ref="D2:I4"/>
    <mergeCell ref="D8:P10"/>
    <mergeCell ref="N102:P102"/>
    <mergeCell ref="K100:M100"/>
    <mergeCell ref="K101:M101"/>
    <mergeCell ref="K102:M102"/>
    <mergeCell ref="K95:P95"/>
    <mergeCell ref="K96:P96"/>
    <mergeCell ref="K97:P97"/>
    <mergeCell ref="G100:J100"/>
    <mergeCell ref="N100:P100"/>
    <mergeCell ref="N101:P101"/>
    <mergeCell ref="G101:J101"/>
    <mergeCell ref="G102:J102"/>
    <mergeCell ref="D97:I97"/>
    <mergeCell ref="D96:I96"/>
    <mergeCell ref="D95:I95"/>
    <mergeCell ref="D100:E100"/>
    <mergeCell ref="D101:E101"/>
    <mergeCell ref="D102:E102"/>
    <mergeCell ref="D77:P77"/>
    <mergeCell ref="D78:P78"/>
    <mergeCell ref="D81:P81"/>
    <mergeCell ref="D88:P90"/>
    <mergeCell ref="C184:Q184"/>
    <mergeCell ref="H186:I186"/>
    <mergeCell ref="K105:N107"/>
    <mergeCell ref="E105:G107"/>
    <mergeCell ref="D157:P157"/>
    <mergeCell ref="D139:P153"/>
    <mergeCell ref="E110:G112"/>
    <mergeCell ref="K110:N112"/>
    <mergeCell ref="K115:N117"/>
    <mergeCell ref="E121:G123"/>
    <mergeCell ref="K121:N123"/>
    <mergeCell ref="E126:G128"/>
    <mergeCell ref="K126:N128"/>
    <mergeCell ref="E131:G133"/>
    <mergeCell ref="K131:N133"/>
    <mergeCell ref="E115:G117"/>
  </mergeCells>
  <conditionalFormatting sqref="H16">
    <cfRule type="iconSet" priority="206">
      <iconSet iconSet="3Arrows" showValue="0">
        <cfvo type="percent" val="0"/>
        <cfvo type="num" val="0"/>
        <cfvo type="num" val="0"/>
      </iconSet>
    </cfRule>
  </conditionalFormatting>
  <pageMargins left="0.39370078740157483" right="0.19685039370078741" top="0.35433070866141736" bottom="0.35433070866141736" header="0.31496062992125984" footer="0.31496062992125984"/>
  <pageSetup paperSize="9" scale="55" orientation="portrait" r:id="rId1"/>
  <rowBreaks count="1" manualBreakCount="1">
    <brk id="82" min="2" max="15" man="1"/>
  </rowBreaks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T38"/>
  <sheetViews>
    <sheetView workbookViewId="0">
      <selection activeCell="C9" sqref="C9"/>
    </sheetView>
  </sheetViews>
  <sheetFormatPr defaultRowHeight="15" x14ac:dyDescent="0.25"/>
  <cols>
    <col min="1" max="1" width="19.28515625" customWidth="1"/>
    <col min="2" max="2" width="23.42578125" customWidth="1"/>
    <col min="3" max="8" width="16.28515625" customWidth="1"/>
    <col min="9" max="9" width="12" bestFit="1" customWidth="1"/>
    <col min="10" max="10" width="16.140625" customWidth="1"/>
    <col min="11" max="11" width="13.5703125" customWidth="1"/>
    <col min="12" max="12" width="15.140625" customWidth="1"/>
    <col min="13" max="13" width="13.42578125" customWidth="1"/>
    <col min="14" max="14" width="14.7109375" customWidth="1"/>
    <col min="15" max="15" width="10.5703125" bestFit="1" customWidth="1"/>
    <col min="16" max="17" width="11.28515625" bestFit="1" customWidth="1"/>
    <col min="18" max="22" width="10.5703125" bestFit="1" customWidth="1"/>
    <col min="23" max="25" width="11.28515625" bestFit="1" customWidth="1"/>
    <col min="26" max="26" width="10.5703125" bestFit="1" customWidth="1"/>
    <col min="27" max="28" width="11.28515625" bestFit="1" customWidth="1"/>
    <col min="29" max="29" width="10.5703125" bestFit="1" customWidth="1"/>
    <col min="30" max="31" width="11.5703125" bestFit="1" customWidth="1"/>
    <col min="33" max="34" width="10.5703125" bestFit="1" customWidth="1"/>
    <col min="36" max="36" width="11.5703125" bestFit="1" customWidth="1"/>
    <col min="37" max="41" width="10.5703125" bestFit="1" customWidth="1"/>
    <col min="42" max="42" width="11.5703125" bestFit="1" customWidth="1"/>
    <col min="43" max="43" width="10.5703125" bestFit="1" customWidth="1"/>
  </cols>
  <sheetData>
    <row r="1" spans="1:20" x14ac:dyDescent="0.25">
      <c r="A1" t="s">
        <v>453</v>
      </c>
    </row>
    <row r="2" spans="1:20" x14ac:dyDescent="0.25">
      <c r="B2" s="15" t="s">
        <v>2</v>
      </c>
      <c r="C2" s="16" t="s">
        <v>41</v>
      </c>
      <c r="D2" s="16" t="s">
        <v>103</v>
      </c>
      <c r="E2" s="16" t="s">
        <v>45</v>
      </c>
      <c r="F2" s="16" t="s">
        <v>477</v>
      </c>
      <c r="G2" s="16" t="s">
        <v>549</v>
      </c>
      <c r="H2" s="16" t="s">
        <v>46</v>
      </c>
      <c r="I2" s="16" t="s">
        <v>48</v>
      </c>
      <c r="J2" s="16" t="s">
        <v>49</v>
      </c>
      <c r="K2" s="16" t="s">
        <v>1</v>
      </c>
      <c r="L2" s="16" t="s">
        <v>50</v>
      </c>
      <c r="M2" s="16" t="s">
        <v>572</v>
      </c>
      <c r="N2" s="16" t="s">
        <v>575</v>
      </c>
      <c r="O2" s="16" t="s">
        <v>579</v>
      </c>
      <c r="P2" s="16"/>
      <c r="Q2" s="16"/>
      <c r="R2" s="16"/>
      <c r="S2" s="16"/>
      <c r="T2" s="16"/>
    </row>
    <row r="3" spans="1:20" x14ac:dyDescent="0.25">
      <c r="A3" s="2">
        <f>DREP</f>
        <v>45386</v>
      </c>
      <c r="B3" s="13" t="e">
        <f ca="1">_xll.RHistory(B$2,".Close","START:"&amp;$A3&amp;" END:"&amp;$A3&amp;" INTERVAL:1D",,"TSREPEAT:NO ",B3)</f>
        <v>#NAME?</v>
      </c>
      <c r="C3" s="13" t="e">
        <f ca="1">_xll.RHistory(C$2,".Close","START:"&amp;$A3&amp;" END:"&amp;$A3&amp;" INTERVAL:1D",,"TSREPEAT:NO ",C3)</f>
        <v>#NAME?</v>
      </c>
      <c r="D3" s="13" t="e">
        <f ca="1">_xll.RHistory(D$2,".Close","START:"&amp;$A3&amp;" END:"&amp;$A3&amp;" INTERVAL:1D",,"TSREPEAT:NO",D3)</f>
        <v>#NAME?</v>
      </c>
      <c r="E3" s="13" t="e">
        <f ca="1">_xll.RHistory(E$2,".Close","START:"&amp;$A3&amp;" END:"&amp;$A3&amp;" INTERVAL:1D",,"TSREPEAT:NO",E3)</f>
        <v>#NAME?</v>
      </c>
      <c r="F3" s="13" t="e">
        <f ca="1">_xll.RHistory(F$2,".Close","START:"&amp;$A3&amp;" END:"&amp;$A3&amp;" INTERVAL:1D",,"TSREPEAT:NO",F3)</f>
        <v>#NAME?</v>
      </c>
      <c r="G3" s="13" t="e">
        <f ca="1">_xll.RHistory(G$2,".Close","START:"&amp;$A3&amp;" END:"&amp;$A3&amp;" INTERVAL:1D",,"TSREPEAT:NO",G3)</f>
        <v>#NAME?</v>
      </c>
      <c r="H3" s="13" t="e">
        <f ca="1">_xll.RHistory(H$2,".Close","START:"&amp;$A3&amp;" END:"&amp;$A3&amp;" INTERVAL:1D",,"TSREPEAT:NO",H3)</f>
        <v>#NAME?</v>
      </c>
      <c r="I3" s="13" t="e">
        <f ca="1">_xll.RHistory(I$2,".Close","START:"&amp;$A3&amp;" END:"&amp;$A3&amp;" INTERVAL:1D",,"TSREPEAT:NO",I3)</f>
        <v>#NAME?</v>
      </c>
      <c r="J3" s="13" t="e">
        <f ca="1">_xll.RHistory(J$2,".Close","START:"&amp;$A3&amp;" END:"&amp;$A3&amp;" INTERVAL:1D",,"TSREPEAT:NO",J3)</f>
        <v>#NAME?</v>
      </c>
      <c r="K3" s="13" t="e">
        <f ca="1">_xll.RHistory(K$2,".Close","START:"&amp;$A3&amp;" END:"&amp;$A3&amp;" INTERVAL:1D",,"TSREPEAT:NO",K3)</f>
        <v>#NAME?</v>
      </c>
      <c r="L3" s="13" t="e">
        <f ca="1">_xll.RHistory(L$2,".Close","START:"&amp;$A3&amp;" END:"&amp;$A3&amp;" INTERVAL:1D",,"TSREPEAT:NO",L3)</f>
        <v>#NAME?</v>
      </c>
      <c r="M3" s="13" t="e">
        <f ca="1">_xll.RHistory(M$2,".Close","START:"&amp;$A3&amp;" END:"&amp;$A3&amp;" INTERVAL:1D",,"TSREPEAT:NO",M3)</f>
        <v>#NAME?</v>
      </c>
      <c r="N3" s="13" t="e">
        <f ca="1">_xll.RHistory(N$2,".Close","START:"&amp;$A3&amp;" END:"&amp;$A3&amp;" INTERVAL:1D",,"TSREPEAT:NO",N3)</f>
        <v>#NAME?</v>
      </c>
      <c r="O3" s="13" t="e">
        <f ca="1">_xll.RHistory(O$2,".Close","START:"&amp;$A3&amp;" END:"&amp;$A3&amp;" INTERVAL:1D",,"TSREPEAT:NO",O3)</f>
        <v>#NAME?</v>
      </c>
      <c r="P3" s="13"/>
      <c r="Q3" s="13"/>
      <c r="R3" s="13"/>
      <c r="S3" s="13"/>
      <c r="T3" s="13"/>
    </row>
    <row r="4" spans="1:20" x14ac:dyDescent="0.25">
      <c r="A4" s="2">
        <f>D1D</f>
        <v>45385</v>
      </c>
      <c r="B4" s="13" t="e">
        <f ca="1">_xll.RHistory(B$2,".Close","START:"&amp;$A4&amp;" END:"&amp;$A4&amp;" INTERVAL:1D",,"TSREPEAT:NO",B4)</f>
        <v>#NAME?</v>
      </c>
      <c r="C4" s="13" t="e">
        <f ca="1">_xll.RHistory(C$2,".Close","START:"&amp;$A4&amp;" END:"&amp;$A4&amp;" INTERVAL:1D",,"TSREPEAT:NO",C4)</f>
        <v>#NAME?</v>
      </c>
      <c r="D4" s="13" t="e">
        <f ca="1">_xll.RHistory(D$2,".Close","START:"&amp;$A4&amp;" END:"&amp;$A4&amp;" INTERVAL:1D",,"TSREPEAT:NO",D4)</f>
        <v>#NAME?</v>
      </c>
      <c r="E4" s="13" t="e">
        <f ca="1">_xll.RHistory(E$2,".Close","START:"&amp;$A4&amp;" END:"&amp;$A4&amp;" INTERVAL:1D",,"TSREPEAT:NO",E4)</f>
        <v>#NAME?</v>
      </c>
      <c r="F4" s="13" t="e">
        <f ca="1">_xll.RHistory(F$2,".Close","START:"&amp;$A4&amp;" END:"&amp;$A4&amp;" INTERVAL:1D",,"TSREPEAT:NO",F4)</f>
        <v>#NAME?</v>
      </c>
      <c r="G4" s="13" t="e">
        <f ca="1">_xll.RHistory(G$2,".Close","START:"&amp;$A4&amp;" END:"&amp;$A4&amp;" INTERVAL:1D",,"TSREPEAT:NO",G4)</f>
        <v>#NAME?</v>
      </c>
      <c r="H4" s="13" t="e">
        <f ca="1">_xll.RHistory(H$2,".Close","START:"&amp;$A4&amp;" END:"&amp;$A4&amp;" INTERVAL:1D",,"TSREPEAT:NO",H4)</f>
        <v>#NAME?</v>
      </c>
      <c r="I4" s="13" t="e">
        <f ca="1">_xll.RHistory(I$2,".Close","START:"&amp;$A4&amp;" END:"&amp;$A4&amp;" INTERVAL:1D",,"TSREPEAT:NO",I4)</f>
        <v>#NAME?</v>
      </c>
      <c r="J4" s="13" t="e">
        <f ca="1">_xll.RHistory(J$2,".Close","START:"&amp;$A4&amp;" END:"&amp;$A4&amp;" INTERVAL:1D",,"TSREPEAT:NO",J4)</f>
        <v>#NAME?</v>
      </c>
      <c r="K4" s="13" t="e">
        <f ca="1">_xll.RHistory(K$2,".Close","START:"&amp;$A4&amp;" END:"&amp;$A4&amp;" INTERVAL:1D",,"TSREPEAT:NO",K4)</f>
        <v>#NAME?</v>
      </c>
      <c r="L4" s="13" t="e">
        <f ca="1">_xll.RHistory(L$2,".Close","START:"&amp;$A4&amp;" END:"&amp;$A4&amp;" INTERVAL:1D",,"TSREPEAT:NO",L4)</f>
        <v>#NAME?</v>
      </c>
      <c r="M4" s="13" t="e">
        <f ca="1">_xll.RHistory(M$2,".Close","START:"&amp;$A4&amp;" END:"&amp;$A4&amp;" INTERVAL:1D",,"TSREPEAT:NO",M4)</f>
        <v>#NAME?</v>
      </c>
      <c r="N4" s="13" t="e">
        <f ca="1">_xll.RHistory(N$2,".Close","START:"&amp;$A4&amp;" END:"&amp;$A4&amp;" INTERVAL:1D",,"TSREPEAT:NO",N4)</f>
        <v>#NAME?</v>
      </c>
      <c r="O4" s="13" t="e">
        <f ca="1">_xll.RHistory(O$2,".Close","START:"&amp;$A4&amp;" END:"&amp;$A4&amp;" INTERVAL:1D",,"TSREPEAT:NO",O4)</f>
        <v>#NAME?</v>
      </c>
      <c r="P4" s="13"/>
      <c r="Q4" s="13"/>
      <c r="R4" s="13"/>
      <c r="S4" s="13"/>
      <c r="T4" s="13"/>
    </row>
    <row r="5" spans="1:20" x14ac:dyDescent="0.25">
      <c r="A5" s="2">
        <f>DCY</f>
        <v>45295</v>
      </c>
      <c r="B5" s="13" t="e">
        <f ca="1">_xll.RHistory(B$2,".Close","START:"&amp;$A5&amp;" END:"&amp;$A5&amp;" INTERVAL:1D",,"TSREPEAT:NO",B5)</f>
        <v>#NAME?</v>
      </c>
      <c r="C5" s="13" t="e">
        <f ca="1">_xll.RHistory(C$2,".Close","START:"&amp;$A5&amp;" END:"&amp;$A5&amp;" INTERVAL:1D",,"TSREPEAT:NO",C5)</f>
        <v>#NAME?</v>
      </c>
      <c r="D5" s="13" t="e">
        <f ca="1">_xll.RHistory(D$2,".Close","START:"&amp;$A5&amp;" END:"&amp;$A5&amp;" INTERVAL:1D",,"TSREPEAT:NO",D5)</f>
        <v>#NAME?</v>
      </c>
      <c r="E5" s="13" t="e">
        <f ca="1">_xll.RHistory(E$2,".Close","START:"&amp;$A5&amp;" END:"&amp;$A5&amp;" INTERVAL:1D",,"TSREPEAT:NO",E5)</f>
        <v>#NAME?</v>
      </c>
      <c r="F5" s="13" t="e">
        <f ca="1">_xll.RHistory(F$2,".Close","START:"&amp;$A5&amp;" END:"&amp;$A5&amp;" INTERVAL:1D",,"TSREPEAT:NO",F5)</f>
        <v>#NAME?</v>
      </c>
      <c r="G5" s="13" t="e">
        <f ca="1">_xll.RHistory(G$2,".Close","START:"&amp;$A5&amp;" END:"&amp;$A5&amp;" INTERVAL:1D",,"TSREPEAT:NO",G5)</f>
        <v>#NAME?</v>
      </c>
      <c r="H5" s="13" t="e">
        <f ca="1">_xll.RHistory(H$2,".Close","START:"&amp;$A5&amp;" END:"&amp;$A5&amp;" INTERVAL:1D",,"TSREPEAT:NO",H5)</f>
        <v>#NAME?</v>
      </c>
      <c r="I5" s="13" t="e">
        <f ca="1">_xll.RHistory(I$2,".Close","START:"&amp;$A5&amp;" END:"&amp;$A5&amp;" INTERVAL:1D",,"TSREPEAT:NO",I5)</f>
        <v>#NAME?</v>
      </c>
      <c r="J5" s="13" t="e">
        <f ca="1">_xll.RHistory(J$2,".Close","START:"&amp;$A5&amp;" END:"&amp;$A5&amp;" INTERVAL:1D",,"TSREPEAT:NO",J5)</f>
        <v>#NAME?</v>
      </c>
      <c r="K5" s="13" t="e">
        <f ca="1">_xll.RHistory(K$2,".Close","START:"&amp;$A5&amp;" END:"&amp;$A5&amp;" INTERVAL:1D",,"TSREPEAT:NO",K5)</f>
        <v>#NAME?</v>
      </c>
      <c r="L5" s="13" t="e">
        <f ca="1">_xll.RHistory(L$2,".Close","START:"&amp;$A5&amp;" END:"&amp;$A5&amp;" INTERVAL:1D",,"TSREPEAT:NO",L5)</f>
        <v>#NAME?</v>
      </c>
      <c r="M5" s="13" t="e">
        <f ca="1">_xll.RHistory(M$2,".Close","START:"&amp;$A5&amp;" END:"&amp;$A5&amp;" INTERVAL:1D",,"TSREPEAT:NO",M5)</f>
        <v>#NAME?</v>
      </c>
      <c r="N5" s="13" t="e">
        <f ca="1">_xll.RHistory(N$2,".Close","START:"&amp;$A5&amp;" END:"&amp;$A5&amp;" INTERVAL:1D",,"TSREPEAT:NO",N5)</f>
        <v>#NAME?</v>
      </c>
      <c r="O5" s="13"/>
      <c r="P5" s="13"/>
      <c r="Q5" s="13"/>
      <c r="R5" s="13"/>
      <c r="S5" s="13"/>
      <c r="T5" s="13"/>
    </row>
    <row r="6" spans="1:20" x14ac:dyDescent="0.25">
      <c r="A6" s="2"/>
    </row>
    <row r="7" spans="1:20" x14ac:dyDescent="0.25">
      <c r="A7" s="2"/>
    </row>
    <row r="8" spans="1:20" x14ac:dyDescent="0.25">
      <c r="A8" s="2"/>
    </row>
    <row r="10" spans="1:20" x14ac:dyDescent="0.25">
      <c r="A10" t="s">
        <v>458</v>
      </c>
      <c r="F10" s="2">
        <v>45289</v>
      </c>
      <c r="G10" s="2">
        <v>45289</v>
      </c>
      <c r="H10" s="2">
        <v>44925</v>
      </c>
      <c r="K10" s="2"/>
    </row>
    <row r="11" spans="1:20" x14ac:dyDescent="0.25">
      <c r="B11" s="15" t="s">
        <v>18</v>
      </c>
      <c r="C11" s="15" t="s">
        <v>111</v>
      </c>
      <c r="D11" s="15" t="s">
        <v>30</v>
      </c>
      <c r="E11" s="15" t="s">
        <v>17</v>
      </c>
      <c r="F11" s="15" t="s">
        <v>116</v>
      </c>
      <c r="G11" s="15" t="s">
        <v>28</v>
      </c>
      <c r="H11" s="15" t="s">
        <v>33</v>
      </c>
    </row>
    <row r="12" spans="1:20" x14ac:dyDescent="0.25">
      <c r="A12" s="2">
        <f>DREP</f>
        <v>45386</v>
      </c>
      <c r="B12" s="13" t="e">
        <f ca="1">_xll.RHistory(B$11,".Close","START:"&amp;$A12&amp;" END:"&amp;$A12&amp;" INTERVAL:1D",,"TSREPEAT:NO",B12)</f>
        <v>#NAME?</v>
      </c>
      <c r="C12" s="13" t="e">
        <f ca="1">_xll.RHistory(C$11,".Close","START:"&amp;$A12&amp;" END:"&amp;$A12&amp;" INTERVAL:1D",,"TSREPEAT:NO",C12)</f>
        <v>#NAME?</v>
      </c>
      <c r="D12" s="13" t="e">
        <f ca="1">_xll.RHistory(D$11,".Close","START:"&amp;$A12&amp;" END:"&amp;$A12&amp;" INTERVAL:1D",,"TSREPEAT:NO",D12)</f>
        <v>#NAME?</v>
      </c>
      <c r="E12" s="13" t="e">
        <f ca="1">_xll.RHistory(E$11,".Close","START:"&amp;$A12&amp;" END:"&amp;$A12&amp;" INTERVAL:1D",,"TSREPEAT:NO",E12)</f>
        <v>#NAME?</v>
      </c>
      <c r="F12" s="13" t="e">
        <f ca="1">_xll.RHistory(F$11,".Close","START:"&amp;$A12&amp;" END:"&amp;$A12&amp;" INTERVAL:1D",,"TSREPEAT:NO",F12)</f>
        <v>#NAME?</v>
      </c>
      <c r="G12" s="13" t="e">
        <f ca="1">_xll.RHistory(G$11,".Close","START:"&amp;$A12&amp;" END:"&amp;$A12&amp;" INTERVAL:1D",,"TSREPEAT:NO",G12)</f>
        <v>#NAME?</v>
      </c>
      <c r="H12" s="13" t="e">
        <f ca="1">_xll.RHistory(H$11,".Close","START:"&amp;$A12&amp;" END:"&amp;$A12&amp;" INTERVAL:1D",,"TSREPEAT:NO",H12)</f>
        <v>#NAME?</v>
      </c>
      <c r="I12" s="13"/>
      <c r="J12" s="13"/>
      <c r="K12" s="13"/>
      <c r="L12" s="13"/>
    </row>
    <row r="13" spans="1:20" x14ac:dyDescent="0.25">
      <c r="A13" s="2">
        <f>D1D</f>
        <v>45385</v>
      </c>
      <c r="B13" s="13" t="e">
        <f ca="1">_xll.RHistory(B$11,".Close","START:"&amp;$A13&amp;" END:"&amp;$A13&amp;" INTERVAL:1D",,"TSREPEAT:NO",B13)</f>
        <v>#NAME?</v>
      </c>
      <c r="C13" s="13" t="e">
        <f ca="1">_xll.RHistory(C$11,".Close","START:"&amp;$A13&amp;" END:"&amp;$A13&amp;" INTERVAL:1D",,"TSREPEAT:NO",C13)</f>
        <v>#NAME?</v>
      </c>
      <c r="D13" s="13" t="e">
        <f ca="1">_xll.RHistory(D$11,".Close","START:"&amp;$A13&amp;" END:"&amp;$A13&amp;" INTERVAL:1D",,"TSREPEAT:NO",D13)</f>
        <v>#NAME?</v>
      </c>
      <c r="E13" s="13" t="e">
        <f ca="1">_xll.RHistory(E$11,".Close","START:"&amp;$A13&amp;" END:"&amp;$A13&amp;" INTERVAL:1D",,"TSREPEAT:NO",E13)</f>
        <v>#NAME?</v>
      </c>
      <c r="F13" s="13" t="e">
        <f ca="1">_xll.RHistory(F$11,".Close","START:"&amp;$A13&amp;" END:"&amp;$A13&amp;" INTERVAL:1D",,"TSREPEAT:NO",F13)</f>
        <v>#NAME?</v>
      </c>
      <c r="G13" s="13" t="e">
        <f ca="1">_xll.RHistory(G$11,".Close","START:"&amp;$A13&amp;" END:"&amp;$A13&amp;" INTERVAL:1D",,"TSREPEAT:NO",G13)</f>
        <v>#NAME?</v>
      </c>
      <c r="H13" s="13" t="e">
        <f ca="1">_xll.RHistory(H$11,".Close","START:"&amp;$A13&amp;" END:"&amp;$A13&amp;" INTERVAL:1D",,"TSREPEAT:NO",H13)</f>
        <v>#NAME?</v>
      </c>
      <c r="I13" s="13"/>
      <c r="J13" s="13"/>
      <c r="K13" s="13"/>
      <c r="L13" s="13"/>
    </row>
    <row r="14" spans="1:20" x14ac:dyDescent="0.25">
      <c r="A14" s="2">
        <f>DCY</f>
        <v>45295</v>
      </c>
      <c r="B14" s="13" t="e">
        <f ca="1">_xll.RHistory(B$11,".Close","START:"&amp;$A14&amp;" END:"&amp;$A14&amp;" INTERVAL:1D",,"TSREPEAT:NO",B14)</f>
        <v>#NAME?</v>
      </c>
      <c r="C14" s="13" t="e">
        <f ca="1">_xll.RHistory(C$11,".Close","START:"&amp;$A14&amp;" END:"&amp;$A14&amp;" INTERVAL:1D",,"TSREPEAT:NO",C14)</f>
        <v>#NAME?</v>
      </c>
      <c r="D14" s="13" t="e">
        <f ca="1">_xll.RHistory(D$11,".Close","START:"&amp;$A14&amp;" END:"&amp;$A14&amp;" INTERVAL:1D",,"TSREPEAT:NO",D14)</f>
        <v>#NAME?</v>
      </c>
      <c r="E14" s="13" t="e">
        <f ca="1">_xll.RHistory(E$11,".Close","START:"&amp;$A14&amp;" END:"&amp;$A14&amp;" INTERVAL:1D",,"TSREPEAT:NO",E14)</f>
        <v>#NAME?</v>
      </c>
      <c r="F14" s="13" t="e">
        <f ca="1">_xll.RHistory(F$11,".Close","START:"&amp;$F10&amp;" END:"&amp;$F10&amp;" INTERVAL:1D",,"TSREPEAT:NO",F14)</f>
        <v>#NAME?</v>
      </c>
      <c r="G14" s="13" t="e">
        <f ca="1">_xll.RHistory(G$11,".Close","START:"&amp;$G10&amp;" END:"&amp;$G10&amp;" INTERVAL:1D",,"TSREPEAT:NO",G14)</f>
        <v>#NAME?</v>
      </c>
      <c r="H14" s="13" t="e">
        <f ca="1">_xll.RHistory(H$11,".Close","START:"&amp;$H10&amp;" END:"&amp;$H10&amp;" INTERVAL:1D",,"TSREPEAT:NO",H14)</f>
        <v>#NAME?</v>
      </c>
      <c r="I14" s="13"/>
      <c r="J14" s="13"/>
      <c r="K14" s="13"/>
      <c r="L14" s="13"/>
    </row>
    <row r="15" spans="1:20" x14ac:dyDescent="0.25">
      <c r="B15" s="17"/>
    </row>
    <row r="18" spans="1:17" x14ac:dyDescent="0.25">
      <c r="A18" t="s">
        <v>459</v>
      </c>
    </row>
    <row r="19" spans="1:17" x14ac:dyDescent="0.25">
      <c r="B19" s="16" t="s">
        <v>19</v>
      </c>
      <c r="C19" s="16" t="s">
        <v>34</v>
      </c>
      <c r="D19" s="16" t="s">
        <v>20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2">
        <f>DREP</f>
        <v>45386</v>
      </c>
      <c r="B20" s="13" t="e">
        <f ca="1">_xll.RHistory(B$19,".Close","START:"&amp;$A20&amp;" END:"&amp;$A20&amp;" INTERVAL:1D",,"TSREPEAT:NO",B20)</f>
        <v>#NAME?</v>
      </c>
      <c r="C20" s="13" t="e">
        <f ca="1">_xll.RHistory(C$19,".Close","START:"&amp;$A20&amp;" END:"&amp;$A20&amp;" INTERVAL:1D",,"TSREPEAT:NO",C20)</f>
        <v>#NAME?</v>
      </c>
      <c r="D20" s="13" t="e">
        <f ca="1">_xll.RHistory(D$19,".Close","START:"&amp;$A20&amp;" END:"&amp;$A20&amp;" INTERVAL:1D",,"TSREPEAT:NO",D20)</f>
        <v>#NAME?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x14ac:dyDescent="0.25">
      <c r="A21" s="2">
        <f>D1D</f>
        <v>45385</v>
      </c>
      <c r="B21" s="13" t="e">
        <f ca="1">_xll.RHistory(B$19,".Close","START:"&amp;$A21&amp;" END:"&amp;$A21&amp;" INTERVAL:1D",,"TSREPEAT:NO",B21)</f>
        <v>#NAME?</v>
      </c>
      <c r="C21" s="13" t="e">
        <f ca="1">_xll.RHistory(C$19,".Close","START:"&amp;$A21&amp;" END:"&amp;$A21&amp;" INTERVAL:1D",,"TSREPEAT:NO",C21)</f>
        <v>#NAME?</v>
      </c>
      <c r="D21" s="13" t="e">
        <f ca="1">_xll.RHistory(D$19,".Close","START:"&amp;$A21&amp;" END:"&amp;$A21&amp;" INTERVAL:1D",,"TSREPEAT:NO",D21)</f>
        <v>#NAME?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25">
      <c r="A22" s="2">
        <f>DCY</f>
        <v>45295</v>
      </c>
      <c r="B22" s="13" t="e">
        <f ca="1">_xll.RHistory(B$19,".Close","START:"&amp;$A22&amp;" END:"&amp;$A22&amp;" INTERVAL:1D",,"TSREPEAT:NO",B22)</f>
        <v>#NAME?</v>
      </c>
      <c r="C22" s="13" t="e">
        <f ca="1">_xll.RHistory(C$19,".Close","START:"&amp;$A22&amp;" END:"&amp;$A22&amp;" INTERVAL:1D",,"TSREPEAT:NO",C22)</f>
        <v>#NAME?</v>
      </c>
      <c r="D22" s="13" t="e">
        <f ca="1">_xll.RHistory(D$19,".Close","START:"&amp;$A22&amp;" END:"&amp;$A22&amp;" INTERVAL:1D",,"TSREPEAT:NO",D22)</f>
        <v>#NAME?</v>
      </c>
      <c r="E22" s="13"/>
      <c r="F22" s="13"/>
      <c r="G22" s="13"/>
      <c r="H22" s="13"/>
      <c r="I22" s="13"/>
      <c r="J22" s="13"/>
      <c r="K22" s="13"/>
      <c r="L22" s="13"/>
    </row>
    <row r="23" spans="1:17" x14ac:dyDescent="0.25">
      <c r="A23" s="2">
        <v>44929</v>
      </c>
    </row>
    <row r="27" spans="1:17" x14ac:dyDescent="0.25">
      <c r="A27" t="s">
        <v>469</v>
      </c>
    </row>
    <row r="28" spans="1:17" x14ac:dyDescent="0.25">
      <c r="B28" s="16" t="s">
        <v>21</v>
      </c>
      <c r="C28" s="16" t="s">
        <v>467</v>
      </c>
      <c r="D28" s="16" t="s">
        <v>468</v>
      </c>
      <c r="E28" s="16"/>
      <c r="F28" s="16"/>
      <c r="G28" s="16"/>
      <c r="H28" s="16"/>
      <c r="I28" s="16"/>
      <c r="J28" s="16"/>
      <c r="K28" s="16"/>
      <c r="L28" s="16"/>
    </row>
    <row r="29" spans="1:17" x14ac:dyDescent="0.25">
      <c r="A29" s="2">
        <f>DREP</f>
        <v>45386</v>
      </c>
      <c r="B29" s="13" t="e">
        <f ca="1">_xll.RHistory(B$28,".Close","START:"&amp;$A29&amp;" END:"&amp;$A29&amp;" INTERVAL:1D",,"TSREPEAT:NO",B29)</f>
        <v>#NAME?</v>
      </c>
      <c r="C29" s="13" t="e">
        <f ca="1">_xll.RHistory(C$28,".Close","START:"&amp;$A29&amp;" END:"&amp;$A29&amp;" INTERVAL:1D",,"TSREPEAT:NO",C29)</f>
        <v>#NAME?</v>
      </c>
      <c r="D29" s="13" t="e">
        <f ca="1">_xll.RHistory(D$28,".Close","START:"&amp;$A29&amp;" END:"&amp;$A29&amp;" INTERVAL:1D",,"TSREPEAT:NO",D29)</f>
        <v>#NAME?</v>
      </c>
      <c r="E29" s="13"/>
      <c r="F29" s="13"/>
      <c r="G29" s="13"/>
      <c r="H29" s="13"/>
      <c r="I29" s="13"/>
      <c r="J29" s="13"/>
      <c r="K29" s="13"/>
      <c r="L29" s="13"/>
    </row>
    <row r="30" spans="1:17" x14ac:dyDescent="0.25">
      <c r="A30" s="2">
        <f>D1D</f>
        <v>45385</v>
      </c>
      <c r="B30" s="13" t="e">
        <f ca="1">_xll.RHistory(B$28,".Close","START:"&amp;$A30&amp;" END:"&amp;$A30&amp;" INTERVAL:1D",,"TSREPEAT:NO",B30)</f>
        <v>#NAME?</v>
      </c>
      <c r="C30" s="13" t="e">
        <f ca="1">_xll.RHistory(C$28,".Close","START:"&amp;$A30&amp;" END:"&amp;$A30&amp;" INTERVAL:1D",,"TSREPEAT:NO",C30)</f>
        <v>#NAME?</v>
      </c>
      <c r="D30" s="13" t="e">
        <f ca="1">_xll.RHistory(D$28,".Close","START:"&amp;$A30&amp;" END:"&amp;$A30&amp;" INTERVAL:1D",,"TSREPEAT:NO",D30)</f>
        <v>#NAME?</v>
      </c>
      <c r="E30" s="13"/>
      <c r="F30" s="13"/>
      <c r="G30" s="13"/>
      <c r="H30" s="13"/>
      <c r="I30" s="13"/>
      <c r="J30" s="13"/>
      <c r="K30" s="13"/>
      <c r="L30" s="13"/>
    </row>
    <row r="31" spans="1:17" x14ac:dyDescent="0.25">
      <c r="A31" s="2">
        <f>DCY</f>
        <v>45295</v>
      </c>
      <c r="B31" s="13" t="e">
        <f ca="1">_xll.RHistory(B$28,".Close","START:"&amp;$A31&amp;" END:"&amp;$A31&amp;" INTERVAL:1D",,"TSREPEAT:NO",B31)</f>
        <v>#NAME?</v>
      </c>
      <c r="C31" s="13" t="e">
        <f ca="1">_xll.RHistory(C$28,".Close","START:"&amp;$A31&amp;" END:"&amp;$A31&amp;" INTERVAL:1D",,"TSREPEAT:NO",C31)</f>
        <v>#NAME?</v>
      </c>
      <c r="D31" s="13" t="e">
        <f ca="1">_xll.RHistory(D$28,".Close","START:"&amp;$A31&amp;" END:"&amp;$A31&amp;" INTERVAL:1D",,"TSREPEAT:NO",D31)</f>
        <v>#NAME?</v>
      </c>
      <c r="E31" s="13"/>
      <c r="F31" s="13"/>
      <c r="G31" s="13"/>
      <c r="H31" s="13"/>
      <c r="I31" s="13"/>
      <c r="J31" s="13"/>
      <c r="K31" s="13"/>
      <c r="L31" s="13"/>
    </row>
    <row r="34" spans="1:5" x14ac:dyDescent="0.25">
      <c r="A34" t="s">
        <v>474</v>
      </c>
    </row>
    <row r="35" spans="1:5" x14ac:dyDescent="0.25">
      <c r="B35" s="16" t="s">
        <v>388</v>
      </c>
      <c r="C35" s="16" t="s">
        <v>390</v>
      </c>
      <c r="D35" s="16" t="s">
        <v>552</v>
      </c>
      <c r="E35" s="16" t="s">
        <v>553</v>
      </c>
    </row>
    <row r="36" spans="1:5" x14ac:dyDescent="0.25">
      <c r="A36" s="2">
        <f>DREP</f>
        <v>45386</v>
      </c>
      <c r="B36" s="13" t="e">
        <f ca="1">_xll.RHistory(B$35,".Close","START:"&amp;$A36&amp;" END:"&amp;$A36&amp;" INTERVAL:1D",,"TSREPEAT:NO",B36)</f>
        <v>#NAME?</v>
      </c>
      <c r="C36" s="13" t="e">
        <f ca="1">_xll.RHistory(C$35,".Close","START:"&amp;$A36&amp;" END:"&amp;$A36&amp;" INTERVAL:1D",,"TSREPEAT:NO",C36)</f>
        <v>#NAME?</v>
      </c>
      <c r="D36" s="13" t="e">
        <f ca="1">_xll.RHistory(D$35,".Close","START:"&amp;$A36&amp;" END:"&amp;$A36&amp;" INTERVAL:1D",,"TSREPEAT:NO",D36)</f>
        <v>#NAME?</v>
      </c>
      <c r="E36" s="13" t="e">
        <f ca="1">_xll.RHistory(E$35,".Close","START:"&amp;$A36&amp;" END:"&amp;$A36&amp;" INTERVAL:1D",,"TSREPEAT:NO",E36)</f>
        <v>#NAME?</v>
      </c>
    </row>
    <row r="37" spans="1:5" x14ac:dyDescent="0.25">
      <c r="A37" s="2">
        <f>D1D</f>
        <v>45385</v>
      </c>
      <c r="B37" s="13" t="e">
        <f ca="1">_xll.RHistory(B$35,".Close","START:"&amp;$A37&amp;" END:"&amp;$A37&amp;" INTERVAL:1D",,"TSREPEAT:NO",B37)</f>
        <v>#NAME?</v>
      </c>
      <c r="C37" s="13" t="e">
        <f ca="1">_xll.RHistory(C$35,".Close","START:"&amp;$A37&amp;" END:"&amp;$A37&amp;" INTERVAL:1D",,"TSREPEAT:NO",C37)</f>
        <v>#NAME?</v>
      </c>
      <c r="D37" s="13" t="e">
        <f ca="1">_xll.RHistory(D$35,".Close","START:"&amp;$A37&amp;" END:"&amp;$A37&amp;" INTERVAL:1D",,"TSREPEAT:NO",D37)</f>
        <v>#NAME?</v>
      </c>
      <c r="E37" s="13" t="e">
        <f ca="1">_xll.RHistory(E$35,".Close","START:"&amp;$A37&amp;" END:"&amp;$A37&amp;" INTERVAL:1D",,"TSREPEAT:NO",E37)</f>
        <v>#NAME?</v>
      </c>
    </row>
    <row r="38" spans="1:5" x14ac:dyDescent="0.25">
      <c r="A38" s="2">
        <f>DCY</f>
        <v>45295</v>
      </c>
      <c r="B38" s="13" t="e">
        <f ca="1">_xll.RHistory(B$35,".Close","START:"&amp;$A38&amp;" END:"&amp;$A38&amp;" INTERVAL:1D",,"TSREPEAT:NO",B38)</f>
        <v>#NAME?</v>
      </c>
      <c r="C38" s="13" t="e">
        <f ca="1">_xll.RHistory(C$35,".Close","START:"&amp;$A38&amp;" END:"&amp;$A38&amp;" INTERVAL:1D",,"TSREPEAT:NO",C38)</f>
        <v>#NAME?</v>
      </c>
      <c r="D38" s="13" t="e">
        <f ca="1">_xll.RHistory(D$35,".Close","START:"&amp;$A38&amp;" END:"&amp;$A38&amp;" INTERVAL:1D",,"TSREPEAT:NO",D38)</f>
        <v>#NAME?</v>
      </c>
      <c r="E38" s="13" t="e">
        <f ca="1">_xll.RHistory(E$35,".Close","START:"&amp;$A38&amp;" END:"&amp;$A38&amp;" INTERVAL:1D",,"TSREPEAT:NO",E38)</f>
        <v>#NAME?</v>
      </c>
    </row>
  </sheetData>
  <phoneticPr fontId="16" type="noConversion"/>
  <dataValidations count="10">
    <dataValidation allowBlank="1" showErrorMessage="1" promptTitle="TRAFO" prompt="$M$20" sqref="M20" xr:uid="{A1FFC879-CA69-4D09-A350-3FB36FC693FA}"/>
    <dataValidation allowBlank="1" showErrorMessage="1" promptTitle="TRAFO" prompt="$O$20" sqref="O20" xr:uid="{5AE839D4-9388-4517-BDC8-F108447240DD}"/>
    <dataValidation allowBlank="1" showErrorMessage="1" promptTitle="TRAFO" prompt="$P$20" sqref="P20" xr:uid="{A6D3918F-D82A-4016-ADCB-2B47CB8005B6}"/>
    <dataValidation allowBlank="1" showErrorMessage="1" promptTitle="TRAFO" prompt="$Q$20" sqref="Q20" xr:uid="{0557CBAB-15FF-4405-BE6D-32F93CFECE61}"/>
    <dataValidation allowBlank="1" showErrorMessage="1" promptTitle="TRAFO" prompt="$N$20" sqref="N20" xr:uid="{4F4B011A-1C99-43BA-B714-A8C8F281124E}"/>
    <dataValidation allowBlank="1" showErrorMessage="1" promptTitle="TRAFO" prompt="$Q$21" sqref="Q21" xr:uid="{F73A5931-197B-4467-8250-3B4F93CF5F39}"/>
    <dataValidation allowBlank="1" showErrorMessage="1" promptTitle="TRAFO" prompt="$P$21" sqref="P21" xr:uid="{CD8AF6BE-C689-4BBD-8C0D-ED3711B53D76}"/>
    <dataValidation allowBlank="1" showErrorMessage="1" promptTitle="TRAFO" prompt="$N$21" sqref="N21" xr:uid="{69040781-F381-4D3C-B3C2-2ED49E9EFCE3}"/>
    <dataValidation allowBlank="1" showErrorMessage="1" promptTitle="TRAFO" prompt="$M$21" sqref="M21" xr:uid="{B2625334-15BC-4DA5-8505-CD12D914D453}"/>
    <dataValidation allowBlank="1" showErrorMessage="1" promptTitle="TRAFO" prompt="$O$21" sqref="O21" xr:uid="{8A480462-15C5-4AAC-A229-EC72FA36096A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T38"/>
  <sheetViews>
    <sheetView workbookViewId="0">
      <selection activeCell="C2" sqref="C2"/>
    </sheetView>
  </sheetViews>
  <sheetFormatPr defaultRowHeight="15" x14ac:dyDescent="0.25"/>
  <cols>
    <col min="1" max="1" width="19.28515625" customWidth="1"/>
    <col min="2" max="2" width="23.42578125" customWidth="1"/>
    <col min="3" max="8" width="16.28515625" customWidth="1"/>
    <col min="9" max="9" width="12" bestFit="1" customWidth="1"/>
    <col min="10" max="10" width="16.140625" customWidth="1"/>
    <col min="11" max="11" width="13.5703125" customWidth="1"/>
    <col min="12" max="12" width="15.140625" customWidth="1"/>
    <col min="13" max="13" width="13.42578125" customWidth="1"/>
    <col min="14" max="14" width="14.7109375" customWidth="1"/>
    <col min="15" max="15" width="10.5703125" bestFit="1" customWidth="1"/>
    <col min="16" max="17" width="11.28515625" bestFit="1" customWidth="1"/>
    <col min="18" max="22" width="10.5703125" bestFit="1" customWidth="1"/>
    <col min="23" max="25" width="11.28515625" bestFit="1" customWidth="1"/>
    <col min="26" max="26" width="10.5703125" bestFit="1" customWidth="1"/>
    <col min="27" max="28" width="11.28515625" bestFit="1" customWidth="1"/>
    <col min="29" max="29" width="10.5703125" bestFit="1" customWidth="1"/>
    <col min="30" max="31" width="11.5703125" bestFit="1" customWidth="1"/>
    <col min="33" max="34" width="10.5703125" bestFit="1" customWidth="1"/>
    <col min="36" max="36" width="11.5703125" bestFit="1" customWidth="1"/>
    <col min="37" max="41" width="10.5703125" bestFit="1" customWidth="1"/>
    <col min="42" max="42" width="11.5703125" bestFit="1" customWidth="1"/>
    <col min="43" max="43" width="10.5703125" bestFit="1" customWidth="1"/>
  </cols>
  <sheetData>
    <row r="1" spans="1:20" x14ac:dyDescent="0.25">
      <c r="A1" t="s">
        <v>453</v>
      </c>
    </row>
    <row r="2" spans="1:20" x14ac:dyDescent="0.25">
      <c r="B2" s="15" t="s">
        <v>2</v>
      </c>
      <c r="C2" s="16" t="s">
        <v>41</v>
      </c>
      <c r="D2" s="16" t="s">
        <v>103</v>
      </c>
      <c r="E2" s="16" t="s">
        <v>45</v>
      </c>
      <c r="F2" s="16" t="s">
        <v>477</v>
      </c>
      <c r="G2" s="16" t="s">
        <v>549</v>
      </c>
      <c r="H2" s="16" t="s">
        <v>46</v>
      </c>
      <c r="I2" s="16" t="s">
        <v>48</v>
      </c>
      <c r="J2" s="16" t="s">
        <v>49</v>
      </c>
      <c r="K2" s="16" t="s">
        <v>1</v>
      </c>
      <c r="L2" s="16" t="s">
        <v>50</v>
      </c>
      <c r="M2" s="16" t="s">
        <v>572</v>
      </c>
      <c r="N2" s="16" t="s">
        <v>575</v>
      </c>
      <c r="O2" s="16" t="s">
        <v>579</v>
      </c>
      <c r="P2" s="16"/>
      <c r="Q2" s="16"/>
      <c r="R2" s="16"/>
      <c r="S2" s="16"/>
      <c r="T2" s="16"/>
    </row>
    <row r="3" spans="1:20" x14ac:dyDescent="0.25">
      <c r="A3" s="2">
        <v>45386</v>
      </c>
      <c r="B3" s="13" t="s">
        <v>563</v>
      </c>
      <c r="C3" s="13" t="s">
        <v>578</v>
      </c>
      <c r="D3" s="13">
        <v>17.920000000000002</v>
      </c>
      <c r="E3" s="13">
        <v>210.87</v>
      </c>
      <c r="F3" s="13">
        <v>19018</v>
      </c>
      <c r="G3" s="13">
        <v>43</v>
      </c>
      <c r="H3" s="13">
        <v>34300</v>
      </c>
      <c r="I3" s="13">
        <v>1596.98</v>
      </c>
      <c r="J3" s="13">
        <v>3054</v>
      </c>
      <c r="K3" s="13">
        <v>841</v>
      </c>
      <c r="L3" s="13">
        <v>1482.03</v>
      </c>
      <c r="M3" s="13">
        <v>60501</v>
      </c>
      <c r="N3" s="13">
        <v>12100</v>
      </c>
      <c r="O3" s="13">
        <v>980</v>
      </c>
      <c r="P3" s="13"/>
      <c r="Q3" s="13"/>
      <c r="R3" s="13"/>
      <c r="S3" s="13"/>
      <c r="T3" s="13"/>
    </row>
    <row r="4" spans="1:20" x14ac:dyDescent="0.25">
      <c r="A4" s="2">
        <v>45385</v>
      </c>
      <c r="B4" s="13" t="s">
        <v>563</v>
      </c>
      <c r="C4" s="13" t="s">
        <v>578</v>
      </c>
      <c r="D4" s="13">
        <v>18.100000000000001</v>
      </c>
      <c r="E4" s="13">
        <v>213.79</v>
      </c>
      <c r="F4" s="13">
        <v>18815</v>
      </c>
      <c r="G4" s="13">
        <v>43.2</v>
      </c>
      <c r="H4" s="13">
        <v>34350</v>
      </c>
      <c r="I4" s="13">
        <v>1602</v>
      </c>
      <c r="J4" s="13">
        <v>3101</v>
      </c>
      <c r="K4" s="13">
        <v>838</v>
      </c>
      <c r="L4" s="13">
        <v>1487</v>
      </c>
      <c r="M4" s="13">
        <v>59150</v>
      </c>
      <c r="N4" s="13">
        <v>12100</v>
      </c>
      <c r="O4" s="13">
        <v>1000</v>
      </c>
      <c r="P4" s="13"/>
      <c r="Q4" s="13"/>
      <c r="R4" s="13"/>
      <c r="S4" s="13"/>
      <c r="T4" s="13"/>
    </row>
    <row r="5" spans="1:20" x14ac:dyDescent="0.25">
      <c r="A5" s="2">
        <v>45295</v>
      </c>
      <c r="B5" s="13" t="s">
        <v>563</v>
      </c>
      <c r="C5" s="13" t="s">
        <v>578</v>
      </c>
      <c r="D5" s="13">
        <v>14.82</v>
      </c>
      <c r="E5" s="13">
        <v>165.42</v>
      </c>
      <c r="F5" s="13">
        <v>18629.98</v>
      </c>
      <c r="G5" s="13">
        <v>41.8</v>
      </c>
      <c r="H5" s="13">
        <v>35822</v>
      </c>
      <c r="I5" s="13">
        <v>1050.02</v>
      </c>
      <c r="J5" s="13">
        <v>1950</v>
      </c>
      <c r="K5" s="13">
        <v>861.5</v>
      </c>
      <c r="L5" s="13">
        <v>1482</v>
      </c>
      <c r="M5" s="13">
        <v>45900</v>
      </c>
      <c r="N5" s="13">
        <v>11420</v>
      </c>
      <c r="O5" s="13"/>
      <c r="P5" s="13"/>
      <c r="Q5" s="13"/>
      <c r="R5" s="13"/>
      <c r="S5" s="13"/>
      <c r="T5" s="13"/>
    </row>
    <row r="6" spans="1:20" x14ac:dyDescent="0.25">
      <c r="A6" s="2"/>
    </row>
    <row r="7" spans="1:20" x14ac:dyDescent="0.25">
      <c r="A7" s="2"/>
    </row>
    <row r="8" spans="1:20" x14ac:dyDescent="0.25">
      <c r="A8" s="2"/>
    </row>
    <row r="10" spans="1:20" x14ac:dyDescent="0.25">
      <c r="A10" t="s">
        <v>458</v>
      </c>
      <c r="F10" s="2">
        <v>45289</v>
      </c>
      <c r="G10" s="2">
        <v>45289</v>
      </c>
      <c r="H10" s="2">
        <v>44925</v>
      </c>
      <c r="K10" s="2"/>
    </row>
    <row r="11" spans="1:20" x14ac:dyDescent="0.25">
      <c r="B11" s="15" t="s">
        <v>18</v>
      </c>
      <c r="C11" s="15" t="s">
        <v>111</v>
      </c>
      <c r="D11" s="15" t="s">
        <v>30</v>
      </c>
      <c r="E11" s="15" t="s">
        <v>17</v>
      </c>
      <c r="F11" s="15" t="s">
        <v>116</v>
      </c>
      <c r="G11" s="15" t="s">
        <v>28</v>
      </c>
      <c r="H11" s="15" t="s">
        <v>33</v>
      </c>
    </row>
    <row r="12" spans="1:20" x14ac:dyDescent="0.25">
      <c r="A12" s="2">
        <v>45386</v>
      </c>
      <c r="B12" s="13">
        <v>5147.21</v>
      </c>
      <c r="C12" s="13">
        <v>16725.099999999999</v>
      </c>
      <c r="D12" s="13">
        <v>7975.89</v>
      </c>
      <c r="E12" s="13">
        <v>5093.4399999999996</v>
      </c>
      <c r="F12" s="13">
        <v>1163.76</v>
      </c>
      <c r="G12" s="13">
        <v>3407.57</v>
      </c>
      <c r="H12" s="13">
        <v>39773.14</v>
      </c>
      <c r="I12" s="13"/>
      <c r="J12" s="13"/>
      <c r="K12" s="13"/>
      <c r="L12" s="13"/>
    </row>
    <row r="13" spans="1:20" x14ac:dyDescent="0.25">
      <c r="A13" s="2">
        <v>45385</v>
      </c>
      <c r="B13" s="13">
        <v>5211.49</v>
      </c>
      <c r="C13" s="13">
        <v>16725.099999999999</v>
      </c>
      <c r="D13" s="13">
        <v>7937.44</v>
      </c>
      <c r="E13" s="13">
        <v>5097.22</v>
      </c>
      <c r="F13" s="13">
        <v>1157.3900000000001</v>
      </c>
      <c r="G13" s="13">
        <v>3395.59</v>
      </c>
      <c r="H13" s="13">
        <v>39451.85</v>
      </c>
      <c r="I13" s="13"/>
      <c r="J13" s="13"/>
      <c r="K13" s="13"/>
      <c r="L13" s="13"/>
    </row>
    <row r="14" spans="1:20" x14ac:dyDescent="0.25">
      <c r="A14" s="2">
        <v>45295</v>
      </c>
      <c r="B14" s="13">
        <v>4688.68</v>
      </c>
      <c r="C14" s="13">
        <v>16645.98</v>
      </c>
      <c r="D14" s="13">
        <v>7723.07</v>
      </c>
      <c r="E14" s="13">
        <v>4231.83</v>
      </c>
      <c r="F14" s="13">
        <v>1083.48</v>
      </c>
      <c r="G14" s="13">
        <v>3099.11</v>
      </c>
      <c r="H14" s="13">
        <v>26094.5</v>
      </c>
      <c r="I14" s="13"/>
      <c r="J14" s="13"/>
      <c r="K14" s="13"/>
      <c r="L14" s="13"/>
    </row>
    <row r="15" spans="1:20" x14ac:dyDescent="0.25">
      <c r="B15" s="17"/>
    </row>
    <row r="18" spans="1:17" x14ac:dyDescent="0.25">
      <c r="A18" t="s">
        <v>459</v>
      </c>
    </row>
    <row r="19" spans="1:17" x14ac:dyDescent="0.25">
      <c r="B19" s="16" t="s">
        <v>19</v>
      </c>
      <c r="C19" s="16" t="s">
        <v>34</v>
      </c>
      <c r="D19" s="16" t="s">
        <v>20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2">
        <v>45386</v>
      </c>
      <c r="B20" s="13">
        <v>90.65</v>
      </c>
      <c r="C20" s="13">
        <v>86.59</v>
      </c>
      <c r="D20" s="13">
        <v>2288.8000000000002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x14ac:dyDescent="0.25">
      <c r="A21" s="2">
        <v>45385</v>
      </c>
      <c r="B21" s="13">
        <v>89.35</v>
      </c>
      <c r="C21" s="13">
        <v>85.43</v>
      </c>
      <c r="D21" s="13">
        <v>2294.4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25">
      <c r="A22" s="2">
        <v>45295</v>
      </c>
      <c r="B22" s="13">
        <v>77.59</v>
      </c>
      <c r="C22" s="13">
        <v>72.19</v>
      </c>
      <c r="D22" s="13">
        <v>2042.3</v>
      </c>
      <c r="E22" s="13"/>
      <c r="F22" s="13"/>
      <c r="G22" s="13"/>
      <c r="H22" s="13"/>
      <c r="I22" s="13"/>
      <c r="J22" s="13"/>
      <c r="K22" s="13"/>
      <c r="L22" s="13"/>
    </row>
    <row r="23" spans="1:17" x14ac:dyDescent="0.25">
      <c r="A23" s="2">
        <v>44929</v>
      </c>
    </row>
    <row r="27" spans="1:17" x14ac:dyDescent="0.25">
      <c r="A27" t="s">
        <v>469</v>
      </c>
    </row>
    <row r="28" spans="1:17" x14ac:dyDescent="0.25">
      <c r="B28" s="16" t="s">
        <v>21</v>
      </c>
      <c r="C28" s="16" t="s">
        <v>467</v>
      </c>
      <c r="D28" s="16" t="s">
        <v>468</v>
      </c>
      <c r="E28" s="16"/>
      <c r="F28" s="16"/>
      <c r="G28" s="16"/>
      <c r="H28" s="16"/>
      <c r="I28" s="16"/>
      <c r="J28" s="16"/>
      <c r="K28" s="16"/>
      <c r="L28" s="16"/>
    </row>
    <row r="29" spans="1:17" x14ac:dyDescent="0.25">
      <c r="A29" s="2">
        <v>45386</v>
      </c>
      <c r="B29" s="13">
        <v>445.58</v>
      </c>
      <c r="C29" s="13">
        <v>92.245500000000007</v>
      </c>
      <c r="D29" s="13">
        <v>1.0834999999999999</v>
      </c>
      <c r="E29" s="13"/>
      <c r="F29" s="13"/>
      <c r="G29" s="13"/>
      <c r="H29" s="13"/>
      <c r="I29" s="13"/>
      <c r="J29" s="13"/>
      <c r="K29" s="13"/>
      <c r="L29" s="13"/>
    </row>
    <row r="30" spans="1:17" x14ac:dyDescent="0.25">
      <c r="A30" s="2">
        <v>45385</v>
      </c>
      <c r="B30" s="13">
        <v>446.3</v>
      </c>
      <c r="C30" s="13">
        <v>92.295500000000004</v>
      </c>
      <c r="D30" s="13">
        <v>1.0834999999999999</v>
      </c>
      <c r="E30" s="13"/>
      <c r="F30" s="13"/>
      <c r="G30" s="13"/>
      <c r="H30" s="13"/>
      <c r="I30" s="13"/>
      <c r="J30" s="13"/>
      <c r="K30" s="13"/>
      <c r="L30" s="13"/>
    </row>
    <row r="31" spans="1:17" x14ac:dyDescent="0.25">
      <c r="A31" s="2">
        <v>45295</v>
      </c>
      <c r="B31" s="13">
        <v>453.55</v>
      </c>
      <c r="C31" s="13">
        <v>91.345500000000001</v>
      </c>
      <c r="D31" s="13">
        <v>1.0943000000000001</v>
      </c>
      <c r="E31" s="13"/>
      <c r="F31" s="13"/>
      <c r="G31" s="13"/>
      <c r="H31" s="13"/>
      <c r="I31" s="13"/>
      <c r="J31" s="13"/>
      <c r="K31" s="13"/>
      <c r="L31" s="13"/>
    </row>
    <row r="34" spans="1:5" x14ac:dyDescent="0.25">
      <c r="A34" t="s">
        <v>474</v>
      </c>
    </row>
    <row r="35" spans="1:5" x14ac:dyDescent="0.25">
      <c r="B35" s="16" t="s">
        <v>388</v>
      </c>
      <c r="C35" s="16" t="s">
        <v>390</v>
      </c>
      <c r="D35" s="16" t="s">
        <v>552</v>
      </c>
      <c r="E35" s="16" t="s">
        <v>553</v>
      </c>
    </row>
    <row r="36" spans="1:5" x14ac:dyDescent="0.25">
      <c r="A36" s="2">
        <v>45386</v>
      </c>
      <c r="B36" s="13">
        <v>4.3090000000000002</v>
      </c>
      <c r="C36" s="13">
        <v>4.4710000000000001</v>
      </c>
      <c r="D36" s="13">
        <v>12.8</v>
      </c>
      <c r="E36" s="13">
        <v>12.5</v>
      </c>
    </row>
    <row r="37" spans="1:5" x14ac:dyDescent="0.25">
      <c r="A37" s="2">
        <v>45385</v>
      </c>
      <c r="B37" s="13">
        <v>4.3550000000000004</v>
      </c>
      <c r="C37" s="13">
        <v>4.5090000000000003</v>
      </c>
      <c r="D37" s="13">
        <v>12.8</v>
      </c>
      <c r="E37" s="13">
        <v>12.5</v>
      </c>
    </row>
    <row r="38" spans="1:5" x14ac:dyDescent="0.25">
      <c r="A38" s="2">
        <v>45295</v>
      </c>
      <c r="B38" s="13">
        <v>3.9910000000000001</v>
      </c>
      <c r="C38" s="13">
        <v>4.1349999999999998</v>
      </c>
      <c r="D38" s="13">
        <v>13.067</v>
      </c>
      <c r="E38" s="13">
        <v>12.8</v>
      </c>
    </row>
  </sheetData>
  <dataValidations count="10">
    <dataValidation allowBlank="1" showErrorMessage="1" promptTitle="TRAFO" prompt="$O$21" sqref="O21" xr:uid="{F0073167-ED6B-4E09-8107-E19EBDD4E40F}"/>
    <dataValidation allowBlank="1" showErrorMessage="1" promptTitle="TRAFO" prompt="$M$21" sqref="M21" xr:uid="{EFA02D44-08E1-47BB-98AC-55B8798DF457}"/>
    <dataValidation allowBlank="1" showErrorMessage="1" promptTitle="TRAFO" prompt="$N$21" sqref="N21" xr:uid="{C39B9369-42F5-45C9-8E16-22E7E222846B}"/>
    <dataValidation allowBlank="1" showErrorMessage="1" promptTitle="TRAFO" prompt="$P$21" sqref="P21" xr:uid="{7039289A-36B7-4448-8B15-A2E6815A097D}"/>
    <dataValidation allowBlank="1" showErrorMessage="1" promptTitle="TRAFO" prompt="$Q$21" sqref="Q21" xr:uid="{84822CDB-A6D2-4641-9289-6437AD2779B7}"/>
    <dataValidation allowBlank="1" showErrorMessage="1" promptTitle="TRAFO" prompt="$N$20" sqref="N20" xr:uid="{82159378-0AC3-4E94-B41D-7CFA6B9C619C}"/>
    <dataValidation allowBlank="1" showErrorMessage="1" promptTitle="TRAFO" prompt="$Q$20" sqref="Q20" xr:uid="{E0FD00F2-F92D-4BA8-91EA-7768CFCD7971}"/>
    <dataValidation allowBlank="1" showErrorMessage="1" promptTitle="TRAFO" prompt="$P$20" sqref="P20" xr:uid="{7DE0552F-A9B8-4CB1-A4E0-340968D90C2C}"/>
    <dataValidation allowBlank="1" showErrorMessage="1" promptTitle="TRAFO" prompt="$O$20" sqref="O20" xr:uid="{6670BD86-F69D-49B2-8018-8969A12B7618}"/>
    <dataValidation allowBlank="1" showErrorMessage="1" promptTitle="TRAFO" prompt="$M$20" sqref="M20" xr:uid="{437062FE-376C-4811-ACF9-CFB752C64CBF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2:G371"/>
  <sheetViews>
    <sheetView workbookViewId="0">
      <selection sqref="A1:XFD1048576"/>
    </sheetView>
  </sheetViews>
  <sheetFormatPr defaultRowHeight="15" x14ac:dyDescent="0.25"/>
  <cols>
    <col min="1" max="1" width="12.140625" customWidth="1"/>
    <col min="4" max="4" width="14" customWidth="1"/>
    <col min="5" max="5" width="10.7109375" customWidth="1"/>
  </cols>
  <sheetData>
    <row r="2" spans="1:7" x14ac:dyDescent="0.25">
      <c r="A2" t="s">
        <v>0</v>
      </c>
      <c r="B2" s="1" t="s">
        <v>19</v>
      </c>
      <c r="C2" s="1" t="s">
        <v>34</v>
      </c>
      <c r="E2" t="s">
        <v>0</v>
      </c>
      <c r="F2" s="1" t="s">
        <v>467</v>
      </c>
      <c r="G2" s="1" t="s">
        <v>21</v>
      </c>
    </row>
    <row r="3" spans="1:7" x14ac:dyDescent="0.25">
      <c r="A3" t="s">
        <v>40</v>
      </c>
      <c r="B3" s="1">
        <v>365</v>
      </c>
      <c r="E3" t="s">
        <v>40</v>
      </c>
      <c r="F3" s="1">
        <v>365</v>
      </c>
    </row>
    <row r="4" spans="1:7" x14ac:dyDescent="0.25">
      <c r="A4" s="2"/>
      <c r="B4" t="str">
        <f>VLOOKUP(B2,GLOS,2,FALSE)</f>
        <v>Brent</v>
      </c>
      <c r="C4" t="str">
        <f>VLOOKUP(C2,GLOS,2,FALSE)</f>
        <v>WTI</v>
      </c>
      <c r="E4" s="2"/>
      <c r="F4" t="str">
        <f>VLOOKUP(F2,GLOS,2,FALSE)</f>
        <v>USD/RUB</v>
      </c>
      <c r="G4" t="str">
        <f>VLOOKUP(G2,GLOS,2,FALSE)</f>
        <v>USD/KZT</v>
      </c>
    </row>
    <row r="5" spans="1:7" x14ac:dyDescent="0.25">
      <c r="A5" t="e">
        <f ca="1">_xll.RHistory(B2:C2,".Timestamp;.Close","END:"&amp;DREP&amp;" NBROWS:"&amp;B3&amp;" INTERVAL:1D",,"NULL:PREVIOUS DAY:A TSREPEAT:NO CH:Fd",A6)</f>
        <v>#NAME?</v>
      </c>
      <c r="E5" t="e">
        <f ca="1">_xll.RHistory(F2:G2,".Timestamp;.Close","END:"&amp;DEND&amp;" NBROWS:"&amp;F3&amp;" INTERVAL:1D",,"NULL:PREVIOUS DAY:A TSREPEAT:NO CH:Fd",E6)</f>
        <v>#NAME?</v>
      </c>
    </row>
    <row r="6" spans="1:7" x14ac:dyDescent="0.25">
      <c r="A6" t="s">
        <v>42</v>
      </c>
      <c r="B6" t="s">
        <v>43</v>
      </c>
      <c r="C6" t="s">
        <v>43</v>
      </c>
      <c r="E6" t="s">
        <v>42</v>
      </c>
      <c r="F6" t="s">
        <v>44</v>
      </c>
      <c r="G6" t="s">
        <v>44</v>
      </c>
    </row>
    <row r="7" spans="1:7" x14ac:dyDescent="0.25">
      <c r="A7" s="2">
        <v>45386</v>
      </c>
      <c r="B7">
        <v>90.65</v>
      </c>
      <c r="C7">
        <v>86.59</v>
      </c>
      <c r="E7" s="2">
        <v>45386</v>
      </c>
      <c r="F7">
        <v>92.245500000000007</v>
      </c>
      <c r="G7">
        <v>445.58</v>
      </c>
    </row>
    <row r="8" spans="1:7" x14ac:dyDescent="0.25">
      <c r="A8" s="2">
        <v>45385</v>
      </c>
      <c r="B8">
        <v>89.35</v>
      </c>
      <c r="C8">
        <v>85.43</v>
      </c>
      <c r="E8" s="2">
        <v>45385</v>
      </c>
      <c r="F8">
        <v>92.295500000000004</v>
      </c>
      <c r="G8">
        <v>446.3</v>
      </c>
    </row>
    <row r="9" spans="1:7" x14ac:dyDescent="0.25">
      <c r="A9" s="2">
        <v>45384</v>
      </c>
      <c r="B9">
        <v>88.92</v>
      </c>
      <c r="C9">
        <v>85.15</v>
      </c>
      <c r="E9" s="2">
        <v>45384</v>
      </c>
      <c r="F9">
        <v>92.470500000000001</v>
      </c>
      <c r="G9">
        <v>446.5</v>
      </c>
    </row>
    <row r="10" spans="1:7" x14ac:dyDescent="0.25">
      <c r="A10" s="2">
        <v>45383</v>
      </c>
      <c r="B10">
        <v>87.42</v>
      </c>
      <c r="C10">
        <v>83.71</v>
      </c>
      <c r="E10" s="2">
        <v>45383</v>
      </c>
      <c r="F10">
        <v>92.282499999999999</v>
      </c>
      <c r="G10">
        <v>447.08</v>
      </c>
    </row>
    <row r="11" spans="1:7" x14ac:dyDescent="0.25">
      <c r="A11" s="2">
        <v>45382</v>
      </c>
      <c r="B11">
        <v>87.48</v>
      </c>
      <c r="C11">
        <v>83.17</v>
      </c>
      <c r="E11" s="2">
        <v>45382</v>
      </c>
      <c r="F11">
        <v>92.570499999999996</v>
      </c>
      <c r="G11">
        <v>445.92</v>
      </c>
    </row>
    <row r="12" spans="1:7" x14ac:dyDescent="0.25">
      <c r="A12" s="2">
        <v>45381</v>
      </c>
      <c r="B12">
        <v>87.48</v>
      </c>
      <c r="C12">
        <v>83.17</v>
      </c>
      <c r="E12" s="2">
        <v>45381</v>
      </c>
      <c r="F12">
        <v>92.570499999999996</v>
      </c>
      <c r="G12">
        <v>445.92</v>
      </c>
    </row>
    <row r="13" spans="1:7" x14ac:dyDescent="0.25">
      <c r="A13" s="2">
        <v>45380</v>
      </c>
      <c r="B13">
        <v>87.48</v>
      </c>
      <c r="C13">
        <v>83.17</v>
      </c>
      <c r="E13" s="2">
        <v>45380</v>
      </c>
      <c r="F13">
        <v>92.570499999999996</v>
      </c>
      <c r="G13">
        <v>445.92</v>
      </c>
    </row>
    <row r="14" spans="1:7" x14ac:dyDescent="0.25">
      <c r="A14" s="2">
        <v>45379</v>
      </c>
      <c r="B14">
        <v>87.48</v>
      </c>
      <c r="C14">
        <v>83.17</v>
      </c>
      <c r="E14" s="2">
        <v>45379</v>
      </c>
      <c r="F14">
        <v>92.322999999999993</v>
      </c>
      <c r="G14">
        <v>447.78</v>
      </c>
    </row>
    <row r="15" spans="1:7" x14ac:dyDescent="0.25">
      <c r="A15" s="2">
        <v>45378</v>
      </c>
      <c r="B15">
        <v>86.09</v>
      </c>
      <c r="C15">
        <v>81.349999999999994</v>
      </c>
      <c r="E15" s="2">
        <v>45378</v>
      </c>
      <c r="F15">
        <v>92.445499999999996</v>
      </c>
      <c r="G15">
        <v>449.38</v>
      </c>
    </row>
    <row r="16" spans="1:7" x14ac:dyDescent="0.25">
      <c r="A16" s="2">
        <v>45377</v>
      </c>
      <c r="B16">
        <v>86.25</v>
      </c>
      <c r="C16">
        <v>81.62</v>
      </c>
      <c r="E16" s="2">
        <v>45377</v>
      </c>
      <c r="F16">
        <v>92.470500000000001</v>
      </c>
      <c r="G16">
        <v>449.42</v>
      </c>
    </row>
    <row r="17" spans="1:7" x14ac:dyDescent="0.25">
      <c r="A17" s="2">
        <v>45376</v>
      </c>
      <c r="B17">
        <v>86.75</v>
      </c>
      <c r="C17">
        <v>81.95</v>
      </c>
      <c r="E17" s="2">
        <v>45376</v>
      </c>
      <c r="F17">
        <v>92.895499999999998</v>
      </c>
      <c r="G17">
        <v>449.88</v>
      </c>
    </row>
    <row r="18" spans="1:7" x14ac:dyDescent="0.25">
      <c r="A18" s="2">
        <v>45375</v>
      </c>
      <c r="B18">
        <v>85.43</v>
      </c>
      <c r="C18">
        <v>80.63</v>
      </c>
      <c r="E18" s="2">
        <v>45375</v>
      </c>
      <c r="F18">
        <v>92.120500000000007</v>
      </c>
      <c r="G18">
        <v>449.88</v>
      </c>
    </row>
    <row r="19" spans="1:7" x14ac:dyDescent="0.25">
      <c r="A19" s="2">
        <v>45374</v>
      </c>
      <c r="B19">
        <v>85.43</v>
      </c>
      <c r="C19">
        <v>80.63</v>
      </c>
      <c r="E19" s="2">
        <v>45374</v>
      </c>
      <c r="F19">
        <v>92.120500000000007</v>
      </c>
      <c r="G19">
        <v>449.88</v>
      </c>
    </row>
    <row r="20" spans="1:7" x14ac:dyDescent="0.25">
      <c r="A20" s="2">
        <v>45373</v>
      </c>
      <c r="B20">
        <v>85.43</v>
      </c>
      <c r="C20">
        <v>80.63</v>
      </c>
      <c r="E20" s="2">
        <v>45373</v>
      </c>
      <c r="F20">
        <v>92.120500000000007</v>
      </c>
      <c r="G20">
        <v>449.88</v>
      </c>
    </row>
    <row r="21" spans="1:7" x14ac:dyDescent="0.25">
      <c r="A21" s="2">
        <v>45372</v>
      </c>
      <c r="B21">
        <v>85.78</v>
      </c>
      <c r="C21">
        <v>81.069999999999993</v>
      </c>
      <c r="E21" s="2">
        <v>45372</v>
      </c>
      <c r="F21">
        <v>91.870500000000007</v>
      </c>
      <c r="G21">
        <v>449.88</v>
      </c>
    </row>
    <row r="22" spans="1:7" x14ac:dyDescent="0.25">
      <c r="A22" s="2">
        <v>45371</v>
      </c>
      <c r="B22">
        <v>85.95</v>
      </c>
      <c r="C22">
        <v>81.680000000000007</v>
      </c>
      <c r="E22" s="2">
        <v>45371</v>
      </c>
      <c r="F22">
        <v>92.245500000000007</v>
      </c>
      <c r="G22">
        <v>449.88</v>
      </c>
    </row>
    <row r="23" spans="1:7" x14ac:dyDescent="0.25">
      <c r="A23" s="2">
        <v>45370</v>
      </c>
      <c r="B23">
        <v>87.38</v>
      </c>
      <c r="C23">
        <v>83.47</v>
      </c>
      <c r="E23" s="2">
        <v>45370</v>
      </c>
      <c r="F23">
        <v>92.242999999999995</v>
      </c>
      <c r="G23">
        <v>451.48</v>
      </c>
    </row>
    <row r="24" spans="1:7" x14ac:dyDescent="0.25">
      <c r="A24" s="2">
        <v>45369</v>
      </c>
      <c r="B24">
        <v>86.89</v>
      </c>
      <c r="C24">
        <v>82.72</v>
      </c>
      <c r="E24" s="2">
        <v>45369</v>
      </c>
      <c r="F24">
        <v>91.441999999999993</v>
      </c>
      <c r="G24">
        <v>449.53</v>
      </c>
    </row>
    <row r="25" spans="1:7" x14ac:dyDescent="0.25">
      <c r="A25" s="2">
        <v>45368</v>
      </c>
      <c r="B25">
        <v>85.34</v>
      </c>
      <c r="C25">
        <v>81.040000000000006</v>
      </c>
      <c r="E25" s="2">
        <v>45368</v>
      </c>
      <c r="F25">
        <v>92.520499999999998</v>
      </c>
      <c r="G25">
        <v>449.48</v>
      </c>
    </row>
    <row r="26" spans="1:7" x14ac:dyDescent="0.25">
      <c r="A26" s="2">
        <v>45367</v>
      </c>
      <c r="B26">
        <v>85.34</v>
      </c>
      <c r="C26">
        <v>81.040000000000006</v>
      </c>
      <c r="E26" s="2">
        <v>45367</v>
      </c>
      <c r="F26">
        <v>92.520499999999998</v>
      </c>
      <c r="G26">
        <v>449.48</v>
      </c>
    </row>
    <row r="27" spans="1:7" x14ac:dyDescent="0.25">
      <c r="A27" s="2">
        <v>45366</v>
      </c>
      <c r="B27">
        <v>85.34</v>
      </c>
      <c r="C27">
        <v>81.040000000000006</v>
      </c>
      <c r="E27" s="2">
        <v>45366</v>
      </c>
      <c r="F27">
        <v>92.520499999999998</v>
      </c>
      <c r="G27">
        <v>449.48</v>
      </c>
    </row>
    <row r="28" spans="1:7" x14ac:dyDescent="0.25">
      <c r="A28" s="2">
        <v>45365</v>
      </c>
      <c r="B28">
        <v>85.42</v>
      </c>
      <c r="C28">
        <v>81.260000000000005</v>
      </c>
      <c r="E28" s="2">
        <v>45365</v>
      </c>
      <c r="F28">
        <v>91.520499999999998</v>
      </c>
      <c r="G28">
        <v>447.63</v>
      </c>
    </row>
    <row r="29" spans="1:7" x14ac:dyDescent="0.25">
      <c r="A29" s="2">
        <v>45364</v>
      </c>
      <c r="B29">
        <v>84.03</v>
      </c>
      <c r="C29">
        <v>79.72</v>
      </c>
      <c r="E29" s="2">
        <v>45364</v>
      </c>
      <c r="F29">
        <v>91.345500000000001</v>
      </c>
      <c r="G29">
        <v>449.98</v>
      </c>
    </row>
    <row r="30" spans="1:7" x14ac:dyDescent="0.25">
      <c r="A30" s="2">
        <v>45363</v>
      </c>
      <c r="B30">
        <v>81.92</v>
      </c>
      <c r="C30">
        <v>77.56</v>
      </c>
      <c r="E30" s="2">
        <v>45363</v>
      </c>
      <c r="F30">
        <v>91.685500000000005</v>
      </c>
      <c r="G30">
        <v>448.65</v>
      </c>
    </row>
    <row r="31" spans="1:7" x14ac:dyDescent="0.25">
      <c r="A31" s="2">
        <v>45362</v>
      </c>
      <c r="B31">
        <v>82.21</v>
      </c>
      <c r="C31">
        <v>77.930000000000007</v>
      </c>
      <c r="E31" s="2">
        <v>45362</v>
      </c>
      <c r="F31">
        <v>90.995500000000007</v>
      </c>
      <c r="G31">
        <v>449.58</v>
      </c>
    </row>
    <row r="32" spans="1:7" x14ac:dyDescent="0.25">
      <c r="A32" s="2">
        <v>45361</v>
      </c>
      <c r="B32">
        <v>82.08</v>
      </c>
      <c r="C32">
        <v>78.010000000000005</v>
      </c>
      <c r="E32" s="2">
        <v>45361</v>
      </c>
      <c r="F32">
        <v>90.944900000000004</v>
      </c>
      <c r="G32">
        <v>445.46</v>
      </c>
    </row>
    <row r="33" spans="1:7" x14ac:dyDescent="0.25">
      <c r="A33" s="2">
        <v>45360</v>
      </c>
      <c r="B33">
        <v>82.08</v>
      </c>
      <c r="C33">
        <v>78.010000000000005</v>
      </c>
      <c r="E33" s="2">
        <v>45360</v>
      </c>
      <c r="F33">
        <v>90.944900000000004</v>
      </c>
      <c r="G33">
        <v>445.46</v>
      </c>
    </row>
    <row r="34" spans="1:7" x14ac:dyDescent="0.25">
      <c r="A34" s="2">
        <v>45359</v>
      </c>
      <c r="B34">
        <v>82.08</v>
      </c>
      <c r="C34">
        <v>78.010000000000005</v>
      </c>
      <c r="E34" s="2">
        <v>45359</v>
      </c>
      <c r="F34">
        <v>90.944900000000004</v>
      </c>
      <c r="G34">
        <v>445.46</v>
      </c>
    </row>
    <row r="35" spans="1:7" x14ac:dyDescent="0.25">
      <c r="A35" s="2">
        <v>45358</v>
      </c>
      <c r="B35">
        <v>82.96</v>
      </c>
      <c r="C35">
        <v>78.930000000000007</v>
      </c>
      <c r="E35" s="2">
        <v>45358</v>
      </c>
      <c r="F35">
        <v>90.645499999999998</v>
      </c>
      <c r="G35">
        <v>445.46</v>
      </c>
    </row>
    <row r="36" spans="1:7" x14ac:dyDescent="0.25">
      <c r="A36" s="2">
        <v>45357</v>
      </c>
      <c r="B36">
        <v>82.96</v>
      </c>
      <c r="C36">
        <v>79.13</v>
      </c>
      <c r="E36" s="2">
        <v>45357</v>
      </c>
      <c r="F36">
        <v>90.750500000000002</v>
      </c>
      <c r="G36">
        <v>447.28</v>
      </c>
    </row>
    <row r="37" spans="1:7" x14ac:dyDescent="0.25">
      <c r="A37" s="2">
        <v>45356</v>
      </c>
      <c r="B37">
        <v>82.04</v>
      </c>
      <c r="C37">
        <v>78.150000000000006</v>
      </c>
      <c r="E37" s="2">
        <v>45356</v>
      </c>
      <c r="F37">
        <v>90.970500000000001</v>
      </c>
      <c r="G37">
        <v>448</v>
      </c>
    </row>
    <row r="38" spans="1:7" x14ac:dyDescent="0.25">
      <c r="A38" s="2">
        <v>45355</v>
      </c>
      <c r="B38">
        <v>82.8</v>
      </c>
      <c r="C38">
        <v>78.739999999999995</v>
      </c>
      <c r="E38" s="2">
        <v>45355</v>
      </c>
      <c r="F38">
        <v>91.218000000000004</v>
      </c>
      <c r="G38">
        <v>451.78</v>
      </c>
    </row>
    <row r="39" spans="1:7" x14ac:dyDescent="0.25">
      <c r="A39" s="2">
        <v>45354</v>
      </c>
      <c r="B39">
        <v>83.55</v>
      </c>
      <c r="C39">
        <v>79.97</v>
      </c>
      <c r="E39" s="2">
        <v>45354</v>
      </c>
      <c r="F39">
        <v>91.696700000000007</v>
      </c>
      <c r="G39">
        <v>450.38</v>
      </c>
    </row>
    <row r="40" spans="1:7" x14ac:dyDescent="0.25">
      <c r="A40" s="2">
        <v>45353</v>
      </c>
      <c r="B40">
        <v>83.55</v>
      </c>
      <c r="C40">
        <v>79.97</v>
      </c>
      <c r="E40" s="2">
        <v>45353</v>
      </c>
      <c r="F40">
        <v>91.696700000000007</v>
      </c>
      <c r="G40">
        <v>450.38</v>
      </c>
    </row>
    <row r="41" spans="1:7" x14ac:dyDescent="0.25">
      <c r="A41" s="2">
        <v>45352</v>
      </c>
      <c r="B41">
        <v>83.55</v>
      </c>
      <c r="C41">
        <v>79.97</v>
      </c>
      <c r="E41" s="2">
        <v>45352</v>
      </c>
      <c r="F41">
        <v>91.696700000000007</v>
      </c>
      <c r="G41">
        <v>450.38</v>
      </c>
    </row>
    <row r="42" spans="1:7" x14ac:dyDescent="0.25">
      <c r="A42" s="2">
        <v>45351</v>
      </c>
      <c r="B42">
        <v>83.62</v>
      </c>
      <c r="C42">
        <v>78.260000000000005</v>
      </c>
      <c r="E42" s="2">
        <v>45351</v>
      </c>
      <c r="F42">
        <v>91.495500000000007</v>
      </c>
      <c r="G42">
        <v>450.58</v>
      </c>
    </row>
    <row r="43" spans="1:7" x14ac:dyDescent="0.25">
      <c r="A43" s="2">
        <v>45350</v>
      </c>
      <c r="B43">
        <v>83.68</v>
      </c>
      <c r="C43">
        <v>78.540000000000006</v>
      </c>
      <c r="E43" s="2">
        <v>45350</v>
      </c>
      <c r="F43">
        <v>91.545500000000004</v>
      </c>
      <c r="G43">
        <v>449.68</v>
      </c>
    </row>
    <row r="44" spans="1:7" x14ac:dyDescent="0.25">
      <c r="A44" s="2">
        <v>45349</v>
      </c>
      <c r="B44">
        <v>83.65</v>
      </c>
      <c r="C44">
        <v>78.87</v>
      </c>
      <c r="E44" s="2">
        <v>45349</v>
      </c>
      <c r="F44">
        <v>92.020499999999998</v>
      </c>
      <c r="G44">
        <v>450</v>
      </c>
    </row>
    <row r="45" spans="1:7" x14ac:dyDescent="0.25">
      <c r="A45" s="2">
        <v>45348</v>
      </c>
      <c r="B45">
        <v>82.53</v>
      </c>
      <c r="C45">
        <v>77.58</v>
      </c>
      <c r="E45" s="2">
        <v>45348</v>
      </c>
      <c r="F45">
        <v>91.873999999999995</v>
      </c>
      <c r="G45">
        <v>446.75</v>
      </c>
    </row>
    <row r="46" spans="1:7" x14ac:dyDescent="0.25">
      <c r="A46" s="2">
        <v>45347</v>
      </c>
      <c r="B46">
        <v>81.62</v>
      </c>
      <c r="C46">
        <v>76.489999999999995</v>
      </c>
      <c r="E46" s="2">
        <v>45347</v>
      </c>
      <c r="F46">
        <v>93.620500000000007</v>
      </c>
      <c r="G46">
        <v>449.24</v>
      </c>
    </row>
    <row r="47" spans="1:7" x14ac:dyDescent="0.25">
      <c r="A47" s="2">
        <v>45346</v>
      </c>
      <c r="B47">
        <v>81.62</v>
      </c>
      <c r="C47">
        <v>76.489999999999995</v>
      </c>
      <c r="E47" s="2">
        <v>45346</v>
      </c>
      <c r="F47">
        <v>93.620500000000007</v>
      </c>
      <c r="G47">
        <v>449.24</v>
      </c>
    </row>
    <row r="48" spans="1:7" x14ac:dyDescent="0.25">
      <c r="A48" s="2">
        <v>45345</v>
      </c>
      <c r="B48">
        <v>81.62</v>
      </c>
      <c r="C48">
        <v>76.489999999999995</v>
      </c>
      <c r="E48" s="2">
        <v>45345</v>
      </c>
      <c r="F48">
        <v>93.620500000000007</v>
      </c>
      <c r="G48">
        <v>449.24</v>
      </c>
    </row>
    <row r="49" spans="1:7" x14ac:dyDescent="0.25">
      <c r="A49" s="2">
        <v>45344</v>
      </c>
      <c r="B49">
        <v>83.67</v>
      </c>
      <c r="C49">
        <v>78.61</v>
      </c>
      <c r="E49" s="2">
        <v>45344</v>
      </c>
      <c r="F49">
        <v>93.045500000000004</v>
      </c>
      <c r="G49">
        <v>451.13</v>
      </c>
    </row>
    <row r="50" spans="1:7" x14ac:dyDescent="0.25">
      <c r="A50" s="2">
        <v>45343</v>
      </c>
      <c r="B50">
        <v>83.03</v>
      </c>
      <c r="C50">
        <v>77.91</v>
      </c>
      <c r="E50" s="2">
        <v>45343</v>
      </c>
      <c r="F50">
        <v>91.995500000000007</v>
      </c>
      <c r="G50">
        <v>449.58</v>
      </c>
    </row>
    <row r="51" spans="1:7" x14ac:dyDescent="0.25">
      <c r="A51" s="2">
        <v>45342</v>
      </c>
      <c r="B51">
        <v>82.34</v>
      </c>
      <c r="C51">
        <v>78.180000000000007</v>
      </c>
      <c r="E51" s="2">
        <v>45342</v>
      </c>
      <c r="F51">
        <v>92.105999999999995</v>
      </c>
      <c r="G51">
        <v>452.7</v>
      </c>
    </row>
    <row r="52" spans="1:7" x14ac:dyDescent="0.25">
      <c r="A52" s="2">
        <v>45341</v>
      </c>
      <c r="B52">
        <v>83.56</v>
      </c>
      <c r="C52">
        <v>79.19</v>
      </c>
      <c r="E52" s="2">
        <v>45341</v>
      </c>
      <c r="F52">
        <v>92.345500000000001</v>
      </c>
      <c r="G52">
        <v>448.56</v>
      </c>
    </row>
    <row r="53" spans="1:7" x14ac:dyDescent="0.25">
      <c r="A53" s="2">
        <v>45340</v>
      </c>
      <c r="B53">
        <v>83.47</v>
      </c>
      <c r="C53">
        <v>79.19</v>
      </c>
      <c r="E53" s="2">
        <v>45340</v>
      </c>
      <c r="F53">
        <v>91.995500000000007</v>
      </c>
      <c r="G53">
        <v>449.38</v>
      </c>
    </row>
    <row r="54" spans="1:7" x14ac:dyDescent="0.25">
      <c r="A54" s="2">
        <v>45339</v>
      </c>
      <c r="B54">
        <v>83.47</v>
      </c>
      <c r="C54">
        <v>79.19</v>
      </c>
      <c r="E54" s="2">
        <v>45339</v>
      </c>
      <c r="F54">
        <v>91.995500000000007</v>
      </c>
      <c r="G54">
        <v>449.38</v>
      </c>
    </row>
    <row r="55" spans="1:7" x14ac:dyDescent="0.25">
      <c r="A55" s="2">
        <v>45338</v>
      </c>
      <c r="B55">
        <v>83.47</v>
      </c>
      <c r="C55">
        <v>79.19</v>
      </c>
      <c r="E55" s="2">
        <v>45338</v>
      </c>
      <c r="F55">
        <v>91.995500000000007</v>
      </c>
      <c r="G55">
        <v>449.38</v>
      </c>
    </row>
    <row r="56" spans="1:7" x14ac:dyDescent="0.25">
      <c r="A56" s="2">
        <v>45337</v>
      </c>
      <c r="B56">
        <v>82.86</v>
      </c>
      <c r="C56">
        <v>78.03</v>
      </c>
      <c r="E56" s="2">
        <v>45337</v>
      </c>
      <c r="F56">
        <v>92.270499999999998</v>
      </c>
      <c r="G56">
        <v>447.33</v>
      </c>
    </row>
    <row r="57" spans="1:7" x14ac:dyDescent="0.25">
      <c r="A57" s="2">
        <v>45336</v>
      </c>
      <c r="B57">
        <v>81.599999999999994</v>
      </c>
      <c r="C57">
        <v>76.64</v>
      </c>
      <c r="E57" s="2">
        <v>45336</v>
      </c>
      <c r="F57">
        <v>91.645499999999998</v>
      </c>
      <c r="G57">
        <v>446.33</v>
      </c>
    </row>
    <row r="58" spans="1:7" x14ac:dyDescent="0.25">
      <c r="A58" s="2">
        <v>45335</v>
      </c>
      <c r="B58">
        <v>82.77</v>
      </c>
      <c r="C58">
        <v>77.87</v>
      </c>
      <c r="E58" s="2">
        <v>45335</v>
      </c>
      <c r="F58">
        <v>91.495500000000007</v>
      </c>
      <c r="G58">
        <v>447.83</v>
      </c>
    </row>
    <row r="59" spans="1:7" x14ac:dyDescent="0.25">
      <c r="A59" s="2">
        <v>45334</v>
      </c>
      <c r="B59">
        <v>82</v>
      </c>
      <c r="C59">
        <v>76.92</v>
      </c>
      <c r="E59" s="2">
        <v>45334</v>
      </c>
      <c r="F59">
        <v>91.220500000000001</v>
      </c>
      <c r="G59">
        <v>447.83</v>
      </c>
    </row>
    <row r="60" spans="1:7" x14ac:dyDescent="0.25">
      <c r="A60" s="2">
        <v>45333</v>
      </c>
      <c r="B60">
        <v>82.19</v>
      </c>
      <c r="C60">
        <v>76.84</v>
      </c>
      <c r="E60" s="2">
        <v>45333</v>
      </c>
      <c r="F60">
        <v>90.995500000000007</v>
      </c>
      <c r="G60">
        <v>446.33</v>
      </c>
    </row>
    <row r="61" spans="1:7" x14ac:dyDescent="0.25">
      <c r="A61" s="2">
        <v>45332</v>
      </c>
      <c r="B61">
        <v>82.19</v>
      </c>
      <c r="C61">
        <v>76.84</v>
      </c>
      <c r="E61" s="2">
        <v>45332</v>
      </c>
      <c r="F61">
        <v>90.995500000000007</v>
      </c>
      <c r="G61">
        <v>446.33</v>
      </c>
    </row>
    <row r="62" spans="1:7" x14ac:dyDescent="0.25">
      <c r="A62" s="2">
        <v>45331</v>
      </c>
      <c r="B62">
        <v>82.19</v>
      </c>
      <c r="C62">
        <v>76.84</v>
      </c>
      <c r="E62" s="2">
        <v>45331</v>
      </c>
      <c r="F62">
        <v>90.995500000000007</v>
      </c>
      <c r="G62">
        <v>446.33</v>
      </c>
    </row>
    <row r="63" spans="1:7" x14ac:dyDescent="0.25">
      <c r="A63" s="2">
        <v>45330</v>
      </c>
      <c r="B63">
        <v>81.63</v>
      </c>
      <c r="C63">
        <v>76.22</v>
      </c>
      <c r="E63" s="2">
        <v>45330</v>
      </c>
      <c r="F63">
        <v>91.170500000000004</v>
      </c>
      <c r="G63">
        <v>449.33</v>
      </c>
    </row>
    <row r="64" spans="1:7" x14ac:dyDescent="0.25">
      <c r="A64" s="2">
        <v>45329</v>
      </c>
      <c r="B64">
        <v>79.209999999999994</v>
      </c>
      <c r="C64">
        <v>73.86</v>
      </c>
      <c r="E64" s="2">
        <v>45329</v>
      </c>
      <c r="F64">
        <v>91.595500000000001</v>
      </c>
      <c r="G64">
        <v>452.64</v>
      </c>
    </row>
    <row r="65" spans="1:7" x14ac:dyDescent="0.25">
      <c r="A65" s="2">
        <v>45328</v>
      </c>
      <c r="B65">
        <v>78.59</v>
      </c>
      <c r="C65">
        <v>73.31</v>
      </c>
      <c r="E65" s="2">
        <v>45328</v>
      </c>
      <c r="F65">
        <v>90.515000000000001</v>
      </c>
      <c r="G65">
        <v>453.2</v>
      </c>
    </row>
    <row r="66" spans="1:7" x14ac:dyDescent="0.25">
      <c r="A66" s="2">
        <v>45327</v>
      </c>
      <c r="B66">
        <v>77.989999999999995</v>
      </c>
      <c r="C66">
        <v>72.78</v>
      </c>
      <c r="E66" s="2">
        <v>45327</v>
      </c>
      <c r="F66">
        <v>90.545500000000004</v>
      </c>
      <c r="G66">
        <v>454.5</v>
      </c>
    </row>
    <row r="67" spans="1:7" x14ac:dyDescent="0.25">
      <c r="A67" s="2">
        <v>45326</v>
      </c>
      <c r="B67">
        <v>77.33</v>
      </c>
      <c r="C67">
        <v>72.28</v>
      </c>
      <c r="E67" s="2">
        <v>45326</v>
      </c>
      <c r="F67">
        <v>90.995500000000007</v>
      </c>
      <c r="G67">
        <v>451.73</v>
      </c>
    </row>
    <row r="68" spans="1:7" x14ac:dyDescent="0.25">
      <c r="A68" s="2">
        <v>45325</v>
      </c>
      <c r="B68">
        <v>77.33</v>
      </c>
      <c r="C68">
        <v>72.28</v>
      </c>
      <c r="E68" s="2">
        <v>45325</v>
      </c>
      <c r="F68">
        <v>90.995500000000007</v>
      </c>
      <c r="G68">
        <v>451.73</v>
      </c>
    </row>
    <row r="69" spans="1:7" x14ac:dyDescent="0.25">
      <c r="A69" s="2">
        <v>45324</v>
      </c>
      <c r="B69">
        <v>77.33</v>
      </c>
      <c r="C69">
        <v>72.28</v>
      </c>
      <c r="E69" s="2">
        <v>45324</v>
      </c>
      <c r="F69">
        <v>90.995500000000007</v>
      </c>
      <c r="G69">
        <v>451.73</v>
      </c>
    </row>
    <row r="70" spans="1:7" x14ac:dyDescent="0.25">
      <c r="A70" s="2">
        <v>45323</v>
      </c>
      <c r="B70">
        <v>78.7</v>
      </c>
      <c r="C70">
        <v>73.819999999999993</v>
      </c>
      <c r="E70" s="2">
        <v>45323</v>
      </c>
      <c r="F70">
        <v>90.415499999999994</v>
      </c>
      <c r="G70">
        <v>447.73</v>
      </c>
    </row>
    <row r="71" spans="1:7" x14ac:dyDescent="0.25">
      <c r="A71" s="2">
        <v>45322</v>
      </c>
      <c r="B71">
        <v>81.709999999999994</v>
      </c>
      <c r="C71">
        <v>75.849999999999994</v>
      </c>
      <c r="E71" s="2">
        <v>45322</v>
      </c>
      <c r="F71">
        <v>89.945499999999996</v>
      </c>
      <c r="G71">
        <v>449.23</v>
      </c>
    </row>
    <row r="72" spans="1:7" x14ac:dyDescent="0.25">
      <c r="A72" s="2">
        <v>45321</v>
      </c>
      <c r="B72">
        <v>82.87</v>
      </c>
      <c r="C72">
        <v>77.819999999999993</v>
      </c>
      <c r="E72" s="2">
        <v>45321</v>
      </c>
      <c r="F72">
        <v>89.570499999999996</v>
      </c>
      <c r="G72">
        <v>448.55</v>
      </c>
    </row>
    <row r="73" spans="1:7" x14ac:dyDescent="0.25">
      <c r="A73" s="2">
        <v>45320</v>
      </c>
      <c r="B73">
        <v>82.4</v>
      </c>
      <c r="C73">
        <v>76.78</v>
      </c>
      <c r="E73" s="2">
        <v>45320</v>
      </c>
      <c r="F73">
        <v>89.270499999999998</v>
      </c>
      <c r="G73">
        <v>448.73</v>
      </c>
    </row>
    <row r="74" spans="1:7" x14ac:dyDescent="0.25">
      <c r="A74" s="2">
        <v>45319</v>
      </c>
      <c r="B74">
        <v>83.55</v>
      </c>
      <c r="C74">
        <v>78.010000000000005</v>
      </c>
      <c r="E74" s="2">
        <v>45319</v>
      </c>
      <c r="F74">
        <v>89.745500000000007</v>
      </c>
      <c r="G74">
        <v>449.93</v>
      </c>
    </row>
    <row r="75" spans="1:7" x14ac:dyDescent="0.25">
      <c r="A75" s="2">
        <v>45318</v>
      </c>
      <c r="B75">
        <v>83.55</v>
      </c>
      <c r="C75">
        <v>78.010000000000005</v>
      </c>
      <c r="E75" s="2">
        <v>45318</v>
      </c>
      <c r="F75">
        <v>89.745500000000007</v>
      </c>
      <c r="G75">
        <v>449.93</v>
      </c>
    </row>
    <row r="76" spans="1:7" x14ac:dyDescent="0.25">
      <c r="A76" s="2">
        <v>45317</v>
      </c>
      <c r="B76">
        <v>83.55</v>
      </c>
      <c r="C76">
        <v>78.010000000000005</v>
      </c>
      <c r="E76" s="2">
        <v>45317</v>
      </c>
      <c r="F76">
        <v>89.745500000000007</v>
      </c>
      <c r="G76">
        <v>449.93</v>
      </c>
    </row>
    <row r="77" spans="1:7" x14ac:dyDescent="0.25">
      <c r="A77" s="2">
        <v>45316</v>
      </c>
      <c r="B77">
        <v>82.43</v>
      </c>
      <c r="C77">
        <v>77.36</v>
      </c>
      <c r="E77" s="2">
        <v>45316</v>
      </c>
      <c r="F77">
        <v>89.020499999999998</v>
      </c>
      <c r="G77">
        <v>447.73</v>
      </c>
    </row>
    <row r="78" spans="1:7" x14ac:dyDescent="0.25">
      <c r="A78" s="2">
        <v>45315</v>
      </c>
      <c r="B78">
        <v>80.040000000000006</v>
      </c>
      <c r="C78">
        <v>75.09</v>
      </c>
      <c r="E78" s="2">
        <v>45315</v>
      </c>
      <c r="F78">
        <v>88.745500000000007</v>
      </c>
      <c r="G78">
        <v>446.23</v>
      </c>
    </row>
    <row r="79" spans="1:7" x14ac:dyDescent="0.25">
      <c r="A79" s="2">
        <v>45314</v>
      </c>
      <c r="B79">
        <v>79.55</v>
      </c>
      <c r="C79">
        <v>74.37</v>
      </c>
      <c r="E79" s="2">
        <v>45314</v>
      </c>
      <c r="F79">
        <v>88.869200000000006</v>
      </c>
      <c r="G79">
        <v>444.21</v>
      </c>
    </row>
    <row r="80" spans="1:7" x14ac:dyDescent="0.25">
      <c r="A80" s="2">
        <v>45313</v>
      </c>
      <c r="B80">
        <v>80.06</v>
      </c>
      <c r="C80">
        <v>75.19</v>
      </c>
      <c r="E80" s="2">
        <v>45313</v>
      </c>
      <c r="F80">
        <v>87.995500000000007</v>
      </c>
      <c r="G80">
        <v>447.55</v>
      </c>
    </row>
    <row r="81" spans="1:7" x14ac:dyDescent="0.25">
      <c r="A81" s="2">
        <v>45312</v>
      </c>
      <c r="B81">
        <v>78.56</v>
      </c>
      <c r="C81">
        <v>73.41</v>
      </c>
      <c r="E81" s="2">
        <v>45312</v>
      </c>
      <c r="F81">
        <v>88.170500000000004</v>
      </c>
      <c r="G81">
        <v>449.65</v>
      </c>
    </row>
    <row r="82" spans="1:7" x14ac:dyDescent="0.25">
      <c r="A82" s="2">
        <v>45311</v>
      </c>
      <c r="B82">
        <v>78.56</v>
      </c>
      <c r="C82">
        <v>73.41</v>
      </c>
      <c r="E82" s="2">
        <v>45311</v>
      </c>
      <c r="F82">
        <v>88.170500000000004</v>
      </c>
      <c r="G82">
        <v>449.65</v>
      </c>
    </row>
    <row r="83" spans="1:7" x14ac:dyDescent="0.25">
      <c r="A83" s="2">
        <v>45310</v>
      </c>
      <c r="B83">
        <v>78.56</v>
      </c>
      <c r="C83">
        <v>73.41</v>
      </c>
      <c r="E83" s="2">
        <v>45310</v>
      </c>
      <c r="F83">
        <v>88.170500000000004</v>
      </c>
      <c r="G83">
        <v>449.65</v>
      </c>
    </row>
    <row r="84" spans="1:7" x14ac:dyDescent="0.25">
      <c r="A84" s="2">
        <v>45309</v>
      </c>
      <c r="B84">
        <v>79.099999999999994</v>
      </c>
      <c r="C84">
        <v>74.08</v>
      </c>
      <c r="E84" s="2">
        <v>45309</v>
      </c>
      <c r="F84">
        <v>89.420500000000004</v>
      </c>
      <c r="G84">
        <v>450.19</v>
      </c>
    </row>
    <row r="85" spans="1:7" x14ac:dyDescent="0.25">
      <c r="A85" s="2">
        <v>45308</v>
      </c>
      <c r="B85">
        <v>77.88</v>
      </c>
      <c r="C85">
        <v>72.56</v>
      </c>
      <c r="E85" s="2">
        <v>45308</v>
      </c>
      <c r="F85">
        <v>88.620500000000007</v>
      </c>
      <c r="G85">
        <v>451.07</v>
      </c>
    </row>
    <row r="86" spans="1:7" x14ac:dyDescent="0.25">
      <c r="A86" s="2">
        <v>45307</v>
      </c>
      <c r="B86">
        <v>78.290000000000006</v>
      </c>
      <c r="C86">
        <v>72.400000000000006</v>
      </c>
      <c r="E86" s="2">
        <v>45307</v>
      </c>
      <c r="F86">
        <v>88.095500000000001</v>
      </c>
      <c r="G86">
        <v>451.88</v>
      </c>
    </row>
    <row r="87" spans="1:7" x14ac:dyDescent="0.25">
      <c r="A87" s="2">
        <v>45306</v>
      </c>
      <c r="B87">
        <v>78.150000000000006</v>
      </c>
      <c r="C87">
        <v>72.680000000000007</v>
      </c>
      <c r="E87" s="2">
        <v>45306</v>
      </c>
      <c r="F87">
        <v>87.720500000000001</v>
      </c>
      <c r="G87">
        <v>450.36</v>
      </c>
    </row>
    <row r="88" spans="1:7" x14ac:dyDescent="0.25">
      <c r="A88" s="2">
        <v>45305</v>
      </c>
      <c r="B88">
        <v>78.290000000000006</v>
      </c>
      <c r="C88">
        <v>72.680000000000007</v>
      </c>
      <c r="E88" s="2">
        <v>45305</v>
      </c>
      <c r="F88">
        <v>87.956000000000003</v>
      </c>
      <c r="G88">
        <v>451.35</v>
      </c>
    </row>
    <row r="89" spans="1:7" x14ac:dyDescent="0.25">
      <c r="A89" s="2">
        <v>45304</v>
      </c>
      <c r="B89">
        <v>78.290000000000006</v>
      </c>
      <c r="C89">
        <v>72.680000000000007</v>
      </c>
      <c r="E89" s="2">
        <v>45304</v>
      </c>
      <c r="F89">
        <v>87.956000000000003</v>
      </c>
      <c r="G89">
        <v>451.35</v>
      </c>
    </row>
    <row r="90" spans="1:7" x14ac:dyDescent="0.25">
      <c r="A90" s="2">
        <v>45303</v>
      </c>
      <c r="B90">
        <v>78.290000000000006</v>
      </c>
      <c r="C90">
        <v>72.680000000000007</v>
      </c>
      <c r="E90" s="2">
        <v>45303</v>
      </c>
      <c r="F90">
        <v>87.956000000000003</v>
      </c>
      <c r="G90">
        <v>451.35</v>
      </c>
    </row>
    <row r="91" spans="1:7" x14ac:dyDescent="0.25">
      <c r="A91" s="2">
        <v>45302</v>
      </c>
      <c r="B91">
        <v>77.41</v>
      </c>
      <c r="C91">
        <v>72.02</v>
      </c>
      <c r="E91" s="2">
        <v>45302</v>
      </c>
      <c r="F91">
        <v>88.495500000000007</v>
      </c>
      <c r="G91">
        <v>451.45</v>
      </c>
    </row>
    <row r="92" spans="1:7" x14ac:dyDescent="0.25">
      <c r="A92" s="2">
        <v>45301</v>
      </c>
      <c r="B92">
        <v>76.8</v>
      </c>
      <c r="C92">
        <v>71.37</v>
      </c>
      <c r="E92" s="2">
        <v>45301</v>
      </c>
      <c r="F92">
        <v>89.378</v>
      </c>
      <c r="G92">
        <v>452.61</v>
      </c>
    </row>
    <row r="93" spans="1:7" x14ac:dyDescent="0.25">
      <c r="A93" s="2">
        <v>45300</v>
      </c>
      <c r="B93">
        <v>77.59</v>
      </c>
      <c r="C93">
        <v>72.239999999999995</v>
      </c>
      <c r="E93" s="2">
        <v>45300</v>
      </c>
      <c r="F93">
        <v>89.632999999999996</v>
      </c>
      <c r="G93">
        <v>452.18</v>
      </c>
    </row>
    <row r="94" spans="1:7" x14ac:dyDescent="0.25">
      <c r="A94" s="2">
        <v>45299</v>
      </c>
      <c r="B94">
        <v>76.12</v>
      </c>
      <c r="C94">
        <v>70.77</v>
      </c>
      <c r="E94" s="2">
        <v>45299</v>
      </c>
      <c r="F94">
        <v>90.897999999999996</v>
      </c>
      <c r="G94">
        <v>453.19</v>
      </c>
    </row>
    <row r="95" spans="1:7" x14ac:dyDescent="0.25">
      <c r="A95" s="2">
        <v>45298</v>
      </c>
      <c r="B95">
        <v>78.760000000000005</v>
      </c>
      <c r="C95">
        <v>73.81</v>
      </c>
      <c r="E95" s="2">
        <v>45298</v>
      </c>
      <c r="F95">
        <v>90.920500000000004</v>
      </c>
      <c r="G95">
        <v>452.55</v>
      </c>
    </row>
    <row r="96" spans="1:7" x14ac:dyDescent="0.25">
      <c r="A96" s="2">
        <v>45297</v>
      </c>
      <c r="B96">
        <v>78.760000000000005</v>
      </c>
      <c r="C96">
        <v>73.81</v>
      </c>
      <c r="E96" s="2">
        <v>45297</v>
      </c>
      <c r="F96">
        <v>90.920500000000004</v>
      </c>
      <c r="G96">
        <v>452.55</v>
      </c>
    </row>
    <row r="97" spans="1:7" x14ac:dyDescent="0.25">
      <c r="A97" s="2">
        <v>45296</v>
      </c>
      <c r="B97">
        <v>78.760000000000005</v>
      </c>
      <c r="C97">
        <v>73.81</v>
      </c>
      <c r="E97" s="2">
        <v>45296</v>
      </c>
      <c r="F97">
        <v>90.920500000000004</v>
      </c>
      <c r="G97">
        <v>452.55</v>
      </c>
    </row>
    <row r="98" spans="1:7" x14ac:dyDescent="0.25">
      <c r="A98" s="2">
        <v>45295</v>
      </c>
      <c r="B98">
        <v>77.59</v>
      </c>
      <c r="C98">
        <v>72.19</v>
      </c>
      <c r="E98" s="2">
        <v>45295</v>
      </c>
      <c r="F98">
        <v>91.345500000000001</v>
      </c>
      <c r="G98">
        <v>453.55</v>
      </c>
    </row>
    <row r="99" spans="1:7" x14ac:dyDescent="0.25">
      <c r="A99" s="2">
        <v>45294</v>
      </c>
      <c r="B99">
        <v>78.25</v>
      </c>
      <c r="C99">
        <v>72.7</v>
      </c>
      <c r="E99" s="2">
        <v>45294</v>
      </c>
      <c r="F99">
        <v>91.995500000000007</v>
      </c>
      <c r="G99">
        <v>456.79</v>
      </c>
    </row>
    <row r="100" spans="1:7" x14ac:dyDescent="0.25">
      <c r="A100" s="2">
        <v>45293</v>
      </c>
      <c r="B100">
        <v>75.89</v>
      </c>
      <c r="C100">
        <v>70.38</v>
      </c>
      <c r="E100" s="2">
        <v>45293</v>
      </c>
      <c r="F100">
        <v>90.420500000000004</v>
      </c>
      <c r="G100">
        <v>453.4</v>
      </c>
    </row>
    <row r="101" spans="1:7" x14ac:dyDescent="0.25">
      <c r="A101" s="2">
        <v>45292</v>
      </c>
      <c r="B101">
        <v>77.040000000000006</v>
      </c>
      <c r="C101">
        <v>71.650000000000006</v>
      </c>
      <c r="E101" s="2">
        <v>45292</v>
      </c>
      <c r="F101">
        <v>89.245500000000007</v>
      </c>
      <c r="G101">
        <v>453.4</v>
      </c>
    </row>
    <row r="102" spans="1:7" x14ac:dyDescent="0.25">
      <c r="A102" s="2">
        <v>45291</v>
      </c>
      <c r="B102">
        <v>77.040000000000006</v>
      </c>
      <c r="C102">
        <v>71.650000000000006</v>
      </c>
      <c r="E102" s="2">
        <v>45291</v>
      </c>
      <c r="F102">
        <v>89.245500000000007</v>
      </c>
      <c r="G102">
        <v>453.4</v>
      </c>
    </row>
    <row r="103" spans="1:7" x14ac:dyDescent="0.25">
      <c r="A103" s="2">
        <v>45290</v>
      </c>
      <c r="B103">
        <v>77.040000000000006</v>
      </c>
      <c r="C103">
        <v>71.650000000000006</v>
      </c>
      <c r="E103" s="2">
        <v>45290</v>
      </c>
      <c r="F103">
        <v>89.245500000000007</v>
      </c>
      <c r="G103">
        <v>453.4</v>
      </c>
    </row>
    <row r="104" spans="1:7" x14ac:dyDescent="0.25">
      <c r="A104" s="2">
        <v>45289</v>
      </c>
      <c r="B104">
        <v>77.040000000000006</v>
      </c>
      <c r="C104">
        <v>71.650000000000006</v>
      </c>
      <c r="E104" s="2">
        <v>45289</v>
      </c>
      <c r="F104">
        <v>89.245500000000007</v>
      </c>
      <c r="G104">
        <v>453.4</v>
      </c>
    </row>
    <row r="105" spans="1:7" x14ac:dyDescent="0.25">
      <c r="A105" s="2">
        <v>45288</v>
      </c>
      <c r="B105">
        <v>78.39</v>
      </c>
      <c r="C105">
        <v>71.77</v>
      </c>
      <c r="E105" s="2">
        <v>45288</v>
      </c>
      <c r="F105">
        <v>88.495500000000007</v>
      </c>
      <c r="G105">
        <v>452.1</v>
      </c>
    </row>
    <row r="106" spans="1:7" x14ac:dyDescent="0.25">
      <c r="A106" s="2">
        <v>45287</v>
      </c>
      <c r="B106">
        <v>79.650000000000006</v>
      </c>
      <c r="C106">
        <v>74.11</v>
      </c>
      <c r="E106" s="2">
        <v>45287</v>
      </c>
      <c r="F106">
        <v>91.620500000000007</v>
      </c>
      <c r="G106">
        <v>454</v>
      </c>
    </row>
    <row r="107" spans="1:7" x14ac:dyDescent="0.25">
      <c r="A107" s="2">
        <v>45286</v>
      </c>
      <c r="B107">
        <v>81.069999999999993</v>
      </c>
      <c r="C107">
        <v>75.569999999999993</v>
      </c>
      <c r="E107" s="2">
        <v>45286</v>
      </c>
      <c r="F107">
        <v>91.627499999999998</v>
      </c>
      <c r="G107">
        <v>455.66</v>
      </c>
    </row>
    <row r="108" spans="1:7" x14ac:dyDescent="0.25">
      <c r="A108" s="2">
        <v>45285</v>
      </c>
      <c r="B108">
        <v>79.069999999999993</v>
      </c>
      <c r="C108">
        <v>73.56</v>
      </c>
      <c r="E108" s="2">
        <v>45285</v>
      </c>
      <c r="F108">
        <v>91.982500000000002</v>
      </c>
      <c r="G108">
        <v>456.69</v>
      </c>
    </row>
    <row r="109" spans="1:7" x14ac:dyDescent="0.25">
      <c r="A109" s="2">
        <v>45284</v>
      </c>
      <c r="B109">
        <v>79.069999999999993</v>
      </c>
      <c r="C109">
        <v>73.56</v>
      </c>
      <c r="E109" s="2">
        <v>45284</v>
      </c>
      <c r="F109">
        <v>92.120500000000007</v>
      </c>
      <c r="G109">
        <v>457.16</v>
      </c>
    </row>
    <row r="110" spans="1:7" x14ac:dyDescent="0.25">
      <c r="A110" s="2">
        <v>45283</v>
      </c>
      <c r="B110">
        <v>79.069999999999993</v>
      </c>
      <c r="C110">
        <v>73.56</v>
      </c>
      <c r="E110" s="2">
        <v>45283</v>
      </c>
      <c r="F110">
        <v>92.120500000000007</v>
      </c>
      <c r="G110">
        <v>457.16</v>
      </c>
    </row>
    <row r="111" spans="1:7" x14ac:dyDescent="0.25">
      <c r="A111" s="2">
        <v>45282</v>
      </c>
      <c r="B111">
        <v>79.069999999999993</v>
      </c>
      <c r="C111">
        <v>73.56</v>
      </c>
      <c r="E111" s="2">
        <v>45282</v>
      </c>
      <c r="F111">
        <v>92.120500000000007</v>
      </c>
      <c r="G111">
        <v>457.16</v>
      </c>
    </row>
    <row r="112" spans="1:7" x14ac:dyDescent="0.25">
      <c r="A112" s="2">
        <v>45281</v>
      </c>
      <c r="B112">
        <v>79.39</v>
      </c>
      <c r="C112">
        <v>73.89</v>
      </c>
      <c r="E112" s="2">
        <v>45281</v>
      </c>
      <c r="F112">
        <v>92.870500000000007</v>
      </c>
      <c r="G112">
        <v>459.49</v>
      </c>
    </row>
    <row r="113" spans="1:7" x14ac:dyDescent="0.25">
      <c r="A113" s="2">
        <v>45280</v>
      </c>
      <c r="B113">
        <v>79.7</v>
      </c>
      <c r="C113">
        <v>74.22</v>
      </c>
      <c r="E113" s="2">
        <v>45280</v>
      </c>
      <c r="F113">
        <v>89.647999999999996</v>
      </c>
      <c r="G113">
        <v>455.29</v>
      </c>
    </row>
    <row r="114" spans="1:7" x14ac:dyDescent="0.25">
      <c r="A114" s="2">
        <v>45279</v>
      </c>
      <c r="B114">
        <v>79.23</v>
      </c>
      <c r="C114">
        <v>73.44</v>
      </c>
      <c r="E114" s="2">
        <v>45279</v>
      </c>
      <c r="F114">
        <v>90.470500000000001</v>
      </c>
      <c r="G114">
        <v>456.48</v>
      </c>
    </row>
    <row r="115" spans="1:7" x14ac:dyDescent="0.25">
      <c r="A115" s="2">
        <v>45278</v>
      </c>
      <c r="B115">
        <v>77.95</v>
      </c>
      <c r="C115">
        <v>72.47</v>
      </c>
      <c r="E115" s="2">
        <v>45278</v>
      </c>
      <c r="F115">
        <v>90.520499999999998</v>
      </c>
      <c r="G115">
        <v>458.29</v>
      </c>
    </row>
    <row r="116" spans="1:7" x14ac:dyDescent="0.25">
      <c r="A116" s="2">
        <v>45277</v>
      </c>
      <c r="B116">
        <v>76.55</v>
      </c>
      <c r="C116">
        <v>71.430000000000007</v>
      </c>
      <c r="E116" s="2">
        <v>45277</v>
      </c>
      <c r="F116">
        <v>90.645499999999998</v>
      </c>
      <c r="G116">
        <v>458.29</v>
      </c>
    </row>
    <row r="117" spans="1:7" x14ac:dyDescent="0.25">
      <c r="A117" s="2">
        <v>45276</v>
      </c>
      <c r="B117">
        <v>76.55</v>
      </c>
      <c r="C117">
        <v>71.430000000000007</v>
      </c>
      <c r="E117" s="2">
        <v>45276</v>
      </c>
      <c r="F117">
        <v>90.645499999999998</v>
      </c>
      <c r="G117">
        <v>458.29</v>
      </c>
    </row>
    <row r="118" spans="1:7" x14ac:dyDescent="0.25">
      <c r="A118" s="2">
        <v>45275</v>
      </c>
      <c r="B118">
        <v>76.55</v>
      </c>
      <c r="C118">
        <v>71.430000000000007</v>
      </c>
      <c r="E118" s="2">
        <v>45275</v>
      </c>
      <c r="F118">
        <v>90.645499999999998</v>
      </c>
      <c r="G118">
        <v>458.29</v>
      </c>
    </row>
    <row r="119" spans="1:7" x14ac:dyDescent="0.25">
      <c r="A119" s="2">
        <v>45274</v>
      </c>
      <c r="B119">
        <v>76.61</v>
      </c>
      <c r="C119">
        <v>71.58</v>
      </c>
      <c r="E119" s="2">
        <v>45274</v>
      </c>
      <c r="F119">
        <v>89.520499999999998</v>
      </c>
      <c r="G119">
        <v>453.77</v>
      </c>
    </row>
    <row r="120" spans="1:7" x14ac:dyDescent="0.25">
      <c r="A120" s="2">
        <v>45273</v>
      </c>
      <c r="B120">
        <v>74.260000000000005</v>
      </c>
      <c r="C120">
        <v>69.47</v>
      </c>
      <c r="E120" s="2">
        <v>45273</v>
      </c>
      <c r="F120">
        <v>89.345500000000001</v>
      </c>
      <c r="G120">
        <v>457.59</v>
      </c>
    </row>
    <row r="121" spans="1:7" x14ac:dyDescent="0.25">
      <c r="A121" s="2">
        <v>45272</v>
      </c>
      <c r="B121">
        <v>73.239999999999995</v>
      </c>
      <c r="C121">
        <v>68.61</v>
      </c>
      <c r="E121" s="2">
        <v>45272</v>
      </c>
      <c r="F121">
        <v>90.250500000000002</v>
      </c>
      <c r="G121">
        <v>455.59</v>
      </c>
    </row>
    <row r="122" spans="1:7" x14ac:dyDescent="0.25">
      <c r="A122" s="2">
        <v>45271</v>
      </c>
      <c r="B122">
        <v>76.03</v>
      </c>
      <c r="C122">
        <v>71.319999999999993</v>
      </c>
      <c r="E122" s="2">
        <v>45271</v>
      </c>
      <c r="F122">
        <v>90.528000000000006</v>
      </c>
      <c r="G122">
        <v>457.19</v>
      </c>
    </row>
    <row r="123" spans="1:7" x14ac:dyDescent="0.25">
      <c r="A123" s="2">
        <v>45270</v>
      </c>
      <c r="B123">
        <v>75.84</v>
      </c>
      <c r="C123">
        <v>71.23</v>
      </c>
      <c r="E123" s="2">
        <v>45270</v>
      </c>
      <c r="F123">
        <v>92.145499999999998</v>
      </c>
      <c r="G123">
        <v>458.19</v>
      </c>
    </row>
    <row r="124" spans="1:7" x14ac:dyDescent="0.25">
      <c r="A124" s="2">
        <v>45269</v>
      </c>
      <c r="B124">
        <v>75.84</v>
      </c>
      <c r="C124">
        <v>71.23</v>
      </c>
      <c r="E124" s="2">
        <v>45269</v>
      </c>
      <c r="F124">
        <v>92.145499999999998</v>
      </c>
      <c r="G124">
        <v>458.19</v>
      </c>
    </row>
    <row r="125" spans="1:7" x14ac:dyDescent="0.25">
      <c r="A125" s="2">
        <v>45268</v>
      </c>
      <c r="B125">
        <v>75.84</v>
      </c>
      <c r="C125">
        <v>71.23</v>
      </c>
      <c r="E125" s="2">
        <v>45268</v>
      </c>
      <c r="F125">
        <v>92.145499999999998</v>
      </c>
      <c r="G125">
        <v>458.19</v>
      </c>
    </row>
    <row r="126" spans="1:7" x14ac:dyDescent="0.25">
      <c r="A126" s="2">
        <v>45267</v>
      </c>
      <c r="B126">
        <v>74.05</v>
      </c>
      <c r="C126">
        <v>69.34</v>
      </c>
      <c r="E126" s="2">
        <v>45267</v>
      </c>
      <c r="F126">
        <v>92.420500000000004</v>
      </c>
      <c r="G126">
        <v>458.34</v>
      </c>
    </row>
    <row r="127" spans="1:7" x14ac:dyDescent="0.25">
      <c r="A127" s="2">
        <v>45266</v>
      </c>
      <c r="B127">
        <v>74.3</v>
      </c>
      <c r="C127">
        <v>69.38</v>
      </c>
      <c r="E127" s="2">
        <v>45266</v>
      </c>
      <c r="F127">
        <v>92.65</v>
      </c>
      <c r="G127">
        <v>458.27</v>
      </c>
    </row>
    <row r="128" spans="1:7" x14ac:dyDescent="0.25">
      <c r="A128" s="2">
        <v>45265</v>
      </c>
      <c r="B128">
        <v>77.2</v>
      </c>
      <c r="C128">
        <v>72.319999999999993</v>
      </c>
      <c r="E128" s="2">
        <v>45265</v>
      </c>
      <c r="F128">
        <v>90.202500000000001</v>
      </c>
      <c r="G128">
        <v>461</v>
      </c>
    </row>
    <row r="129" spans="1:7" x14ac:dyDescent="0.25">
      <c r="A129" s="2">
        <v>45264</v>
      </c>
      <c r="B129">
        <v>78.03</v>
      </c>
      <c r="C129">
        <v>73.040000000000006</v>
      </c>
      <c r="E129" s="2">
        <v>45264</v>
      </c>
      <c r="F129">
        <v>91.495500000000007</v>
      </c>
      <c r="G129">
        <v>459.22</v>
      </c>
    </row>
    <row r="130" spans="1:7" x14ac:dyDescent="0.25">
      <c r="A130" s="2">
        <v>45263</v>
      </c>
      <c r="B130">
        <v>78.88</v>
      </c>
      <c r="C130">
        <v>74.069999999999993</v>
      </c>
      <c r="E130" s="2">
        <v>45263</v>
      </c>
      <c r="F130">
        <v>91.220500000000001</v>
      </c>
      <c r="G130">
        <v>461.09</v>
      </c>
    </row>
    <row r="131" spans="1:7" x14ac:dyDescent="0.25">
      <c r="A131" s="2">
        <v>45262</v>
      </c>
      <c r="B131">
        <v>78.88</v>
      </c>
      <c r="C131">
        <v>74.069999999999993</v>
      </c>
      <c r="E131" s="2">
        <v>45262</v>
      </c>
      <c r="F131">
        <v>91.220500000000001</v>
      </c>
      <c r="G131">
        <v>461.09</v>
      </c>
    </row>
    <row r="132" spans="1:7" x14ac:dyDescent="0.25">
      <c r="A132" s="2">
        <v>45261</v>
      </c>
      <c r="B132">
        <v>78.88</v>
      </c>
      <c r="C132">
        <v>74.069999999999993</v>
      </c>
      <c r="E132" s="2">
        <v>45261</v>
      </c>
      <c r="F132">
        <v>91.220500000000001</v>
      </c>
      <c r="G132">
        <v>461.09</v>
      </c>
    </row>
    <row r="133" spans="1:7" x14ac:dyDescent="0.25">
      <c r="A133" s="2">
        <v>45260</v>
      </c>
      <c r="B133">
        <v>82.83</v>
      </c>
      <c r="C133">
        <v>75.959999999999994</v>
      </c>
      <c r="E133" s="2">
        <v>45260</v>
      </c>
      <c r="F133">
        <v>89.970500000000001</v>
      </c>
      <c r="G133">
        <v>457.1</v>
      </c>
    </row>
    <row r="134" spans="1:7" x14ac:dyDescent="0.25">
      <c r="A134" s="2">
        <v>45259</v>
      </c>
      <c r="B134">
        <v>83.1</v>
      </c>
      <c r="C134">
        <v>77.86</v>
      </c>
      <c r="E134" s="2">
        <v>45259</v>
      </c>
      <c r="F134">
        <v>88.695499999999996</v>
      </c>
      <c r="G134">
        <v>457.55</v>
      </c>
    </row>
    <row r="135" spans="1:7" x14ac:dyDescent="0.25">
      <c r="A135" s="2">
        <v>45258</v>
      </c>
      <c r="B135">
        <v>81.680000000000007</v>
      </c>
      <c r="C135">
        <v>76.41</v>
      </c>
      <c r="E135" s="2">
        <v>45258</v>
      </c>
      <c r="F135">
        <v>88.870500000000007</v>
      </c>
      <c r="G135">
        <v>457.97</v>
      </c>
    </row>
    <row r="136" spans="1:7" x14ac:dyDescent="0.25">
      <c r="A136" s="2">
        <v>45257</v>
      </c>
      <c r="B136">
        <v>79.98</v>
      </c>
      <c r="C136">
        <v>74.86</v>
      </c>
      <c r="E136" s="2">
        <v>45257</v>
      </c>
      <c r="F136">
        <v>89.070499999999996</v>
      </c>
      <c r="G136">
        <v>456.8</v>
      </c>
    </row>
    <row r="137" spans="1:7" x14ac:dyDescent="0.25">
      <c r="A137" s="2">
        <v>45256</v>
      </c>
      <c r="B137">
        <v>80.58</v>
      </c>
      <c r="C137">
        <v>75.540000000000006</v>
      </c>
      <c r="E137" s="2">
        <v>45256</v>
      </c>
      <c r="F137">
        <v>89.295500000000004</v>
      </c>
      <c r="G137">
        <v>459.23</v>
      </c>
    </row>
    <row r="138" spans="1:7" x14ac:dyDescent="0.25">
      <c r="A138" s="2">
        <v>45255</v>
      </c>
      <c r="B138">
        <v>80.58</v>
      </c>
      <c r="C138">
        <v>75.540000000000006</v>
      </c>
      <c r="E138" s="2">
        <v>45255</v>
      </c>
      <c r="F138">
        <v>89.295500000000004</v>
      </c>
      <c r="G138">
        <v>459.23</v>
      </c>
    </row>
    <row r="139" spans="1:7" x14ac:dyDescent="0.25">
      <c r="A139" s="2">
        <v>45254</v>
      </c>
      <c r="B139">
        <v>80.58</v>
      </c>
      <c r="C139">
        <v>75.540000000000006</v>
      </c>
      <c r="E139" s="2">
        <v>45254</v>
      </c>
      <c r="F139">
        <v>89.295500000000004</v>
      </c>
      <c r="G139">
        <v>459.23</v>
      </c>
    </row>
    <row r="140" spans="1:7" x14ac:dyDescent="0.25">
      <c r="A140" s="2">
        <v>45253</v>
      </c>
      <c r="B140">
        <v>81.42</v>
      </c>
      <c r="C140">
        <v>77.099999999999994</v>
      </c>
      <c r="E140" s="2">
        <v>45253</v>
      </c>
      <c r="F140">
        <v>88.570499999999996</v>
      </c>
      <c r="G140">
        <v>456.99</v>
      </c>
    </row>
    <row r="141" spans="1:7" x14ac:dyDescent="0.25">
      <c r="A141" s="2">
        <v>45252</v>
      </c>
      <c r="B141">
        <v>81.96</v>
      </c>
      <c r="C141">
        <v>77.099999999999994</v>
      </c>
      <c r="E141" s="2">
        <v>45252</v>
      </c>
      <c r="F141">
        <v>88.395499999999998</v>
      </c>
      <c r="G141">
        <v>457.2</v>
      </c>
    </row>
    <row r="142" spans="1:7" x14ac:dyDescent="0.25">
      <c r="A142" s="2">
        <v>45251</v>
      </c>
      <c r="B142">
        <v>82.45</v>
      </c>
      <c r="C142">
        <v>77.77</v>
      </c>
      <c r="E142" s="2">
        <v>45251</v>
      </c>
      <c r="F142">
        <v>88.240499999999997</v>
      </c>
      <c r="G142">
        <v>458.09</v>
      </c>
    </row>
    <row r="143" spans="1:7" x14ac:dyDescent="0.25">
      <c r="A143" s="2">
        <v>45250</v>
      </c>
      <c r="B143">
        <v>82.32</v>
      </c>
      <c r="C143">
        <v>77.599999999999994</v>
      </c>
      <c r="E143" s="2">
        <v>45250</v>
      </c>
      <c r="F143">
        <v>88.545500000000004</v>
      </c>
      <c r="G143">
        <v>461.46</v>
      </c>
    </row>
    <row r="144" spans="1:7" x14ac:dyDescent="0.25">
      <c r="A144" s="2">
        <v>45249</v>
      </c>
      <c r="B144">
        <v>80.61</v>
      </c>
      <c r="C144">
        <v>75.89</v>
      </c>
      <c r="E144" s="2">
        <v>45249</v>
      </c>
      <c r="F144">
        <v>89.722999999999999</v>
      </c>
      <c r="G144">
        <v>461.24</v>
      </c>
    </row>
    <row r="145" spans="1:7" x14ac:dyDescent="0.25">
      <c r="A145" s="2">
        <v>45248</v>
      </c>
      <c r="B145">
        <v>80.61</v>
      </c>
      <c r="C145">
        <v>75.89</v>
      </c>
      <c r="E145" s="2">
        <v>45248</v>
      </c>
      <c r="F145">
        <v>89.722999999999999</v>
      </c>
      <c r="G145">
        <v>461.24</v>
      </c>
    </row>
    <row r="146" spans="1:7" x14ac:dyDescent="0.25">
      <c r="A146" s="2">
        <v>45247</v>
      </c>
      <c r="B146">
        <v>80.61</v>
      </c>
      <c r="C146">
        <v>75.89</v>
      </c>
      <c r="E146" s="2">
        <v>45247</v>
      </c>
      <c r="F146">
        <v>89.722999999999999</v>
      </c>
      <c r="G146">
        <v>461.24</v>
      </c>
    </row>
    <row r="147" spans="1:7" x14ac:dyDescent="0.25">
      <c r="A147" s="2">
        <v>45246</v>
      </c>
      <c r="B147">
        <v>77.42</v>
      </c>
      <c r="C147">
        <v>72.900000000000006</v>
      </c>
      <c r="E147" s="2">
        <v>45246</v>
      </c>
      <c r="F147">
        <v>89.345500000000001</v>
      </c>
      <c r="G147">
        <v>460.86</v>
      </c>
    </row>
    <row r="148" spans="1:7" x14ac:dyDescent="0.25">
      <c r="A148" s="2">
        <v>45245</v>
      </c>
      <c r="B148">
        <v>81.180000000000007</v>
      </c>
      <c r="C148">
        <v>76.66</v>
      </c>
      <c r="E148" s="2">
        <v>45245</v>
      </c>
      <c r="F148">
        <v>89.445499999999996</v>
      </c>
      <c r="G148">
        <v>462.29</v>
      </c>
    </row>
    <row r="149" spans="1:7" x14ac:dyDescent="0.25">
      <c r="A149" s="2">
        <v>45244</v>
      </c>
      <c r="B149">
        <v>82.47</v>
      </c>
      <c r="C149">
        <v>78.260000000000005</v>
      </c>
      <c r="E149" s="2">
        <v>45244</v>
      </c>
      <c r="F149">
        <v>90.520499999999998</v>
      </c>
      <c r="G149">
        <v>462.47</v>
      </c>
    </row>
    <row r="150" spans="1:7" x14ac:dyDescent="0.25">
      <c r="A150" s="2">
        <v>45243</v>
      </c>
      <c r="B150">
        <v>82.52</v>
      </c>
      <c r="C150">
        <v>78.260000000000005</v>
      </c>
      <c r="E150" s="2">
        <v>45243</v>
      </c>
      <c r="F150">
        <v>91.910499999999999</v>
      </c>
      <c r="G150">
        <v>464.89</v>
      </c>
    </row>
    <row r="151" spans="1:7" x14ac:dyDescent="0.25">
      <c r="A151" s="2">
        <v>45242</v>
      </c>
      <c r="B151">
        <v>81.430000000000007</v>
      </c>
      <c r="C151">
        <v>77.17</v>
      </c>
      <c r="E151" s="2">
        <v>45242</v>
      </c>
      <c r="F151">
        <v>92.270499999999998</v>
      </c>
      <c r="G151">
        <v>466.99</v>
      </c>
    </row>
    <row r="152" spans="1:7" x14ac:dyDescent="0.25">
      <c r="A152" s="2">
        <v>45241</v>
      </c>
      <c r="B152">
        <v>81.430000000000007</v>
      </c>
      <c r="C152">
        <v>77.17</v>
      </c>
      <c r="E152" s="2">
        <v>45241</v>
      </c>
      <c r="F152">
        <v>92.270499999999998</v>
      </c>
      <c r="G152">
        <v>466.99</v>
      </c>
    </row>
    <row r="153" spans="1:7" x14ac:dyDescent="0.25">
      <c r="A153" s="2">
        <v>45240</v>
      </c>
      <c r="B153">
        <v>81.430000000000007</v>
      </c>
      <c r="C153">
        <v>77.17</v>
      </c>
      <c r="E153" s="2">
        <v>45240</v>
      </c>
      <c r="F153">
        <v>92.270499999999998</v>
      </c>
      <c r="G153">
        <v>466.99</v>
      </c>
    </row>
    <row r="154" spans="1:7" x14ac:dyDescent="0.25">
      <c r="A154" s="2">
        <v>45239</v>
      </c>
      <c r="B154">
        <v>80.010000000000005</v>
      </c>
      <c r="C154">
        <v>75.739999999999995</v>
      </c>
      <c r="E154" s="2">
        <v>45239</v>
      </c>
      <c r="F154">
        <v>91.670500000000004</v>
      </c>
      <c r="G154">
        <v>468.09</v>
      </c>
    </row>
    <row r="155" spans="1:7" x14ac:dyDescent="0.25">
      <c r="A155" s="2">
        <v>45238</v>
      </c>
      <c r="B155">
        <v>79.540000000000006</v>
      </c>
      <c r="C155">
        <v>75.33</v>
      </c>
      <c r="E155" s="2">
        <v>45238</v>
      </c>
      <c r="F155">
        <v>91.845500000000001</v>
      </c>
      <c r="G155">
        <v>467.59</v>
      </c>
    </row>
    <row r="156" spans="1:7" x14ac:dyDescent="0.25">
      <c r="A156" s="2">
        <v>45237</v>
      </c>
      <c r="B156">
        <v>81.61</v>
      </c>
      <c r="C156">
        <v>77.37</v>
      </c>
      <c r="E156" s="2">
        <v>45237</v>
      </c>
      <c r="F156">
        <v>92.095500000000001</v>
      </c>
      <c r="G156">
        <v>462.84</v>
      </c>
    </row>
    <row r="157" spans="1:7" x14ac:dyDescent="0.25">
      <c r="A157" s="2">
        <v>45236</v>
      </c>
      <c r="B157">
        <v>85.18</v>
      </c>
      <c r="C157">
        <v>80.819999999999993</v>
      </c>
      <c r="E157" s="2">
        <v>45236</v>
      </c>
      <c r="F157">
        <v>92.645499999999998</v>
      </c>
      <c r="G157">
        <v>461.7</v>
      </c>
    </row>
    <row r="158" spans="1:7" x14ac:dyDescent="0.25">
      <c r="A158" s="2">
        <v>45235</v>
      </c>
      <c r="B158">
        <v>84.89</v>
      </c>
      <c r="C158">
        <v>80.510000000000005</v>
      </c>
      <c r="E158" s="2">
        <v>45235</v>
      </c>
      <c r="F158">
        <v>92.845500000000001</v>
      </c>
      <c r="G158">
        <v>464.34</v>
      </c>
    </row>
    <row r="159" spans="1:7" x14ac:dyDescent="0.25">
      <c r="A159" s="2">
        <v>45234</v>
      </c>
      <c r="B159">
        <v>84.89</v>
      </c>
      <c r="C159">
        <v>80.510000000000005</v>
      </c>
      <c r="E159" s="2">
        <v>45234</v>
      </c>
      <c r="F159">
        <v>92.845500000000001</v>
      </c>
      <c r="G159">
        <v>464.34</v>
      </c>
    </row>
    <row r="160" spans="1:7" x14ac:dyDescent="0.25">
      <c r="A160" s="2">
        <v>45233</v>
      </c>
      <c r="B160">
        <v>84.89</v>
      </c>
      <c r="C160">
        <v>80.510000000000005</v>
      </c>
      <c r="E160" s="2">
        <v>45233</v>
      </c>
      <c r="F160">
        <v>92.845500000000001</v>
      </c>
      <c r="G160">
        <v>464.34</v>
      </c>
    </row>
    <row r="161" spans="1:7" x14ac:dyDescent="0.25">
      <c r="A161" s="2">
        <v>45232</v>
      </c>
      <c r="B161">
        <v>86.85</v>
      </c>
      <c r="C161">
        <v>82.46</v>
      </c>
      <c r="E161" s="2">
        <v>45232</v>
      </c>
      <c r="F161">
        <v>93.270499999999998</v>
      </c>
      <c r="G161">
        <v>466.34</v>
      </c>
    </row>
    <row r="162" spans="1:7" x14ac:dyDescent="0.25">
      <c r="A162" s="2">
        <v>45231</v>
      </c>
      <c r="B162">
        <v>84.63</v>
      </c>
      <c r="C162">
        <v>80.44</v>
      </c>
      <c r="E162" s="2">
        <v>45231</v>
      </c>
      <c r="F162">
        <v>92.595500000000001</v>
      </c>
      <c r="G162">
        <v>468.34</v>
      </c>
    </row>
    <row r="163" spans="1:7" x14ac:dyDescent="0.25">
      <c r="A163" s="2">
        <v>45230</v>
      </c>
      <c r="B163">
        <v>87.41</v>
      </c>
      <c r="C163">
        <v>81.02</v>
      </c>
      <c r="E163" s="2">
        <v>45230</v>
      </c>
      <c r="F163">
        <v>93.595500000000001</v>
      </c>
      <c r="G163">
        <v>468.29</v>
      </c>
    </row>
    <row r="164" spans="1:7" x14ac:dyDescent="0.25">
      <c r="A164" s="2">
        <v>45229</v>
      </c>
      <c r="B164">
        <v>87.45</v>
      </c>
      <c r="C164">
        <v>82.31</v>
      </c>
      <c r="E164" s="2">
        <v>45229</v>
      </c>
      <c r="F164">
        <v>92.545500000000004</v>
      </c>
      <c r="G164">
        <v>469.64</v>
      </c>
    </row>
    <row r="165" spans="1:7" x14ac:dyDescent="0.25">
      <c r="A165" s="2">
        <v>45228</v>
      </c>
      <c r="B165">
        <v>90.48</v>
      </c>
      <c r="C165">
        <v>85.54</v>
      </c>
      <c r="E165" s="2">
        <v>45228</v>
      </c>
      <c r="F165">
        <v>94.195499999999996</v>
      </c>
      <c r="G165">
        <v>470.34</v>
      </c>
    </row>
    <row r="166" spans="1:7" x14ac:dyDescent="0.25">
      <c r="A166" s="2">
        <v>45227</v>
      </c>
      <c r="B166">
        <v>90.48</v>
      </c>
      <c r="C166">
        <v>85.54</v>
      </c>
      <c r="E166" s="2">
        <v>45227</v>
      </c>
      <c r="F166">
        <v>94.195499999999996</v>
      </c>
      <c r="G166">
        <v>470.34</v>
      </c>
    </row>
    <row r="167" spans="1:7" x14ac:dyDescent="0.25">
      <c r="A167" s="2">
        <v>45226</v>
      </c>
      <c r="B167">
        <v>90.48</v>
      </c>
      <c r="C167">
        <v>85.54</v>
      </c>
      <c r="E167" s="2">
        <v>45226</v>
      </c>
      <c r="F167">
        <v>94.195499999999996</v>
      </c>
      <c r="G167">
        <v>470.34</v>
      </c>
    </row>
    <row r="168" spans="1:7" x14ac:dyDescent="0.25">
      <c r="A168" s="2">
        <v>45225</v>
      </c>
      <c r="B168">
        <v>87.93</v>
      </c>
      <c r="C168">
        <v>83.21</v>
      </c>
      <c r="E168" s="2">
        <v>45225</v>
      </c>
      <c r="F168">
        <v>93.645499999999998</v>
      </c>
      <c r="G168">
        <v>473.89</v>
      </c>
    </row>
    <row r="169" spans="1:7" x14ac:dyDescent="0.25">
      <c r="A169" s="2">
        <v>45224</v>
      </c>
      <c r="B169">
        <v>90.13</v>
      </c>
      <c r="C169">
        <v>85.39</v>
      </c>
      <c r="E169" s="2">
        <v>45224</v>
      </c>
      <c r="F169">
        <v>93.995500000000007</v>
      </c>
      <c r="G169">
        <v>475.04</v>
      </c>
    </row>
    <row r="170" spans="1:7" x14ac:dyDescent="0.25">
      <c r="A170" s="2">
        <v>45223</v>
      </c>
      <c r="B170">
        <v>88.07</v>
      </c>
      <c r="C170">
        <v>83.74</v>
      </c>
      <c r="E170" s="2">
        <v>45223</v>
      </c>
      <c r="F170">
        <v>93.470500000000001</v>
      </c>
      <c r="G170">
        <v>475.04</v>
      </c>
    </row>
    <row r="171" spans="1:7" x14ac:dyDescent="0.25">
      <c r="A171" s="2">
        <v>45222</v>
      </c>
      <c r="B171">
        <v>89.83</v>
      </c>
      <c r="C171">
        <v>85.49</v>
      </c>
      <c r="E171" s="2">
        <v>45222</v>
      </c>
      <c r="F171">
        <v>94.495500000000007</v>
      </c>
      <c r="G171">
        <v>476.48</v>
      </c>
    </row>
    <row r="172" spans="1:7" x14ac:dyDescent="0.25">
      <c r="A172" s="2">
        <v>45221</v>
      </c>
      <c r="B172">
        <v>92.16</v>
      </c>
      <c r="C172">
        <v>88.75</v>
      </c>
      <c r="E172" s="2">
        <v>45221</v>
      </c>
      <c r="F172">
        <v>95.445499999999996</v>
      </c>
      <c r="G172">
        <v>478.29</v>
      </c>
    </row>
    <row r="173" spans="1:7" x14ac:dyDescent="0.25">
      <c r="A173" s="2">
        <v>45220</v>
      </c>
      <c r="B173">
        <v>92.16</v>
      </c>
      <c r="C173">
        <v>88.75</v>
      </c>
      <c r="E173" s="2">
        <v>45220</v>
      </c>
      <c r="F173">
        <v>95.445499999999996</v>
      </c>
      <c r="G173">
        <v>478.29</v>
      </c>
    </row>
    <row r="174" spans="1:7" x14ac:dyDescent="0.25">
      <c r="A174" s="2">
        <v>45219</v>
      </c>
      <c r="B174">
        <v>92.16</v>
      </c>
      <c r="C174">
        <v>88.75</v>
      </c>
      <c r="E174" s="2">
        <v>45219</v>
      </c>
      <c r="F174">
        <v>95.445499999999996</v>
      </c>
      <c r="G174">
        <v>478.29</v>
      </c>
    </row>
    <row r="175" spans="1:7" x14ac:dyDescent="0.25">
      <c r="A175" s="2">
        <v>45218</v>
      </c>
      <c r="B175">
        <v>92.38</v>
      </c>
      <c r="C175">
        <v>89.37</v>
      </c>
      <c r="E175" s="2">
        <v>45218</v>
      </c>
      <c r="F175">
        <v>96.17</v>
      </c>
      <c r="G175">
        <v>479.5</v>
      </c>
    </row>
    <row r="176" spans="1:7" x14ac:dyDescent="0.25">
      <c r="A176" s="2">
        <v>45217</v>
      </c>
      <c r="B176">
        <v>91.5</v>
      </c>
      <c r="C176">
        <v>88.32</v>
      </c>
      <c r="E176" s="2">
        <v>45217</v>
      </c>
      <c r="F176">
        <v>98.105500000000006</v>
      </c>
      <c r="G176">
        <v>476.98</v>
      </c>
    </row>
    <row r="177" spans="1:7" x14ac:dyDescent="0.25">
      <c r="A177" s="2">
        <v>45216</v>
      </c>
      <c r="B177">
        <v>89.9</v>
      </c>
      <c r="C177">
        <v>86.66</v>
      </c>
      <c r="E177" s="2">
        <v>45216</v>
      </c>
      <c r="F177">
        <v>98.020499999999998</v>
      </c>
      <c r="G177">
        <v>476.39</v>
      </c>
    </row>
    <row r="178" spans="1:7" x14ac:dyDescent="0.25">
      <c r="A178" s="2">
        <v>45215</v>
      </c>
      <c r="B178">
        <v>89.65</v>
      </c>
      <c r="C178">
        <v>86.66</v>
      </c>
      <c r="E178" s="2">
        <v>45215</v>
      </c>
      <c r="F178">
        <v>97.420500000000004</v>
      </c>
      <c r="G178">
        <v>475.34</v>
      </c>
    </row>
    <row r="179" spans="1:7" x14ac:dyDescent="0.25">
      <c r="A179" s="2">
        <v>45214</v>
      </c>
      <c r="B179">
        <v>90.89</v>
      </c>
      <c r="C179">
        <v>87.69</v>
      </c>
      <c r="E179" s="2">
        <v>45214</v>
      </c>
      <c r="F179">
        <v>97.695499999999996</v>
      </c>
      <c r="G179">
        <v>476.44</v>
      </c>
    </row>
    <row r="180" spans="1:7" x14ac:dyDescent="0.25">
      <c r="A180" s="2">
        <v>45213</v>
      </c>
      <c r="B180">
        <v>90.89</v>
      </c>
      <c r="C180">
        <v>87.69</v>
      </c>
      <c r="E180" s="2">
        <v>45213</v>
      </c>
      <c r="F180">
        <v>97.695499999999996</v>
      </c>
      <c r="G180">
        <v>476.44</v>
      </c>
    </row>
    <row r="181" spans="1:7" x14ac:dyDescent="0.25">
      <c r="A181" s="2">
        <v>45212</v>
      </c>
      <c r="B181">
        <v>90.89</v>
      </c>
      <c r="C181">
        <v>87.69</v>
      </c>
      <c r="E181" s="2">
        <v>45212</v>
      </c>
      <c r="F181">
        <v>97.695499999999996</v>
      </c>
      <c r="G181">
        <v>476.44</v>
      </c>
    </row>
    <row r="182" spans="1:7" x14ac:dyDescent="0.25">
      <c r="A182" s="2">
        <v>45211</v>
      </c>
      <c r="B182">
        <v>86</v>
      </c>
      <c r="C182">
        <v>82.91</v>
      </c>
      <c r="E182" s="2">
        <v>45211</v>
      </c>
      <c r="F182">
        <v>97.720500000000001</v>
      </c>
      <c r="G182">
        <v>475</v>
      </c>
    </row>
    <row r="183" spans="1:7" x14ac:dyDescent="0.25">
      <c r="A183" s="2">
        <v>45210</v>
      </c>
      <c r="B183">
        <v>85.82</v>
      </c>
      <c r="C183">
        <v>83.49</v>
      </c>
      <c r="E183" s="2">
        <v>45210</v>
      </c>
      <c r="F183">
        <v>99.5</v>
      </c>
      <c r="G183">
        <v>476.84</v>
      </c>
    </row>
    <row r="184" spans="1:7" x14ac:dyDescent="0.25">
      <c r="A184" s="2">
        <v>45209</v>
      </c>
      <c r="B184">
        <v>87.65</v>
      </c>
      <c r="C184">
        <v>85.97</v>
      </c>
      <c r="E184" s="2">
        <v>45209</v>
      </c>
      <c r="F184">
        <v>100.2955</v>
      </c>
      <c r="G184">
        <v>476.84</v>
      </c>
    </row>
    <row r="185" spans="1:7" x14ac:dyDescent="0.25">
      <c r="A185" s="2">
        <v>45208</v>
      </c>
      <c r="B185">
        <v>88.15</v>
      </c>
      <c r="C185">
        <v>86.38</v>
      </c>
      <c r="E185" s="2">
        <v>45208</v>
      </c>
      <c r="F185">
        <v>98.5</v>
      </c>
      <c r="G185">
        <v>475.84</v>
      </c>
    </row>
    <row r="186" spans="1:7" x14ac:dyDescent="0.25">
      <c r="A186" s="2">
        <v>45207</v>
      </c>
      <c r="B186">
        <v>84.58</v>
      </c>
      <c r="C186">
        <v>82.79</v>
      </c>
      <c r="E186" s="2">
        <v>45207</v>
      </c>
      <c r="F186">
        <v>100.99550000000001</v>
      </c>
      <c r="G186">
        <v>477.19</v>
      </c>
    </row>
    <row r="187" spans="1:7" x14ac:dyDescent="0.25">
      <c r="A187" s="2">
        <v>45206</v>
      </c>
      <c r="B187">
        <v>84.58</v>
      </c>
      <c r="C187">
        <v>82.79</v>
      </c>
      <c r="E187" s="2">
        <v>45206</v>
      </c>
      <c r="F187">
        <v>100.99550000000001</v>
      </c>
      <c r="G187">
        <v>477.19</v>
      </c>
    </row>
    <row r="188" spans="1:7" x14ac:dyDescent="0.25">
      <c r="A188" s="2">
        <v>45205</v>
      </c>
      <c r="B188">
        <v>84.58</v>
      </c>
      <c r="C188">
        <v>82.79</v>
      </c>
      <c r="E188" s="2">
        <v>45205</v>
      </c>
      <c r="F188">
        <v>100.99550000000001</v>
      </c>
      <c r="G188">
        <v>477.19</v>
      </c>
    </row>
    <row r="189" spans="1:7" x14ac:dyDescent="0.25">
      <c r="A189" s="2">
        <v>45204</v>
      </c>
      <c r="B189">
        <v>84.07</v>
      </c>
      <c r="C189">
        <v>82.31</v>
      </c>
      <c r="E189" s="2">
        <v>45204</v>
      </c>
      <c r="F189">
        <v>99.125</v>
      </c>
      <c r="G189">
        <v>477.69</v>
      </c>
    </row>
    <row r="190" spans="1:7" x14ac:dyDescent="0.25">
      <c r="A190" s="2">
        <v>45203</v>
      </c>
      <c r="B190">
        <v>85.81</v>
      </c>
      <c r="C190">
        <v>84.22</v>
      </c>
      <c r="E190" s="2">
        <v>45203</v>
      </c>
      <c r="F190">
        <v>98.8</v>
      </c>
      <c r="G190">
        <v>477.2</v>
      </c>
    </row>
    <row r="191" spans="1:7" x14ac:dyDescent="0.25">
      <c r="A191" s="2">
        <v>45202</v>
      </c>
      <c r="B191">
        <v>90.92</v>
      </c>
      <c r="C191">
        <v>89.23</v>
      </c>
      <c r="E191" s="2">
        <v>45202</v>
      </c>
      <c r="F191">
        <v>99.1</v>
      </c>
      <c r="G191">
        <v>476.34</v>
      </c>
    </row>
    <row r="192" spans="1:7" x14ac:dyDescent="0.25">
      <c r="A192" s="2">
        <v>45201</v>
      </c>
      <c r="B192">
        <v>90.71</v>
      </c>
      <c r="C192">
        <v>88.82</v>
      </c>
      <c r="E192" s="2">
        <v>45201</v>
      </c>
      <c r="F192">
        <v>97.8</v>
      </c>
      <c r="G192">
        <v>477.09</v>
      </c>
    </row>
    <row r="193" spans="1:7" x14ac:dyDescent="0.25">
      <c r="A193" s="2">
        <v>45200</v>
      </c>
      <c r="B193">
        <v>95.31</v>
      </c>
      <c r="C193">
        <v>90.79</v>
      </c>
      <c r="E193" s="2">
        <v>45200</v>
      </c>
      <c r="F193">
        <v>97</v>
      </c>
      <c r="G193">
        <v>477.39</v>
      </c>
    </row>
    <row r="194" spans="1:7" x14ac:dyDescent="0.25">
      <c r="A194" s="2">
        <v>45199</v>
      </c>
      <c r="B194">
        <v>95.31</v>
      </c>
      <c r="C194">
        <v>90.79</v>
      </c>
      <c r="E194" s="2">
        <v>45199</v>
      </c>
      <c r="F194">
        <v>97</v>
      </c>
      <c r="G194">
        <v>477.39</v>
      </c>
    </row>
    <row r="195" spans="1:7" x14ac:dyDescent="0.25">
      <c r="A195" s="2">
        <v>45198</v>
      </c>
      <c r="B195">
        <v>95.31</v>
      </c>
      <c r="C195">
        <v>90.79</v>
      </c>
      <c r="E195" s="2">
        <v>45198</v>
      </c>
      <c r="F195">
        <v>97</v>
      </c>
      <c r="G195">
        <v>477.39</v>
      </c>
    </row>
    <row r="196" spans="1:7" x14ac:dyDescent="0.25">
      <c r="A196" s="2">
        <v>45197</v>
      </c>
      <c r="B196">
        <v>95.38</v>
      </c>
      <c r="C196">
        <v>91.71</v>
      </c>
      <c r="E196" s="2">
        <v>45197</v>
      </c>
      <c r="F196">
        <v>96.245500000000007</v>
      </c>
      <c r="G196">
        <v>473.99</v>
      </c>
    </row>
    <row r="197" spans="1:7" x14ac:dyDescent="0.25">
      <c r="A197" s="2">
        <v>45196</v>
      </c>
      <c r="B197">
        <v>96.55</v>
      </c>
      <c r="C197">
        <v>93.68</v>
      </c>
      <c r="E197" s="2">
        <v>45196</v>
      </c>
      <c r="F197">
        <v>96.075000000000003</v>
      </c>
      <c r="G197">
        <v>478.49</v>
      </c>
    </row>
    <row r="198" spans="1:7" x14ac:dyDescent="0.25">
      <c r="A198" s="2">
        <v>45195</v>
      </c>
      <c r="B198">
        <v>93.96</v>
      </c>
      <c r="C198">
        <v>90.39</v>
      </c>
      <c r="E198" s="2">
        <v>45195</v>
      </c>
      <c r="F198">
        <v>96.595500000000001</v>
      </c>
      <c r="G198">
        <v>479.2</v>
      </c>
    </row>
    <row r="199" spans="1:7" x14ac:dyDescent="0.25">
      <c r="A199" s="2">
        <v>45194</v>
      </c>
      <c r="B199">
        <v>93.29</v>
      </c>
      <c r="C199">
        <v>89.68</v>
      </c>
      <c r="E199" s="2">
        <v>45194</v>
      </c>
      <c r="F199">
        <v>94.905000000000001</v>
      </c>
      <c r="G199">
        <v>473.55</v>
      </c>
    </row>
    <row r="200" spans="1:7" x14ac:dyDescent="0.25">
      <c r="A200" s="2">
        <v>45193</v>
      </c>
      <c r="B200">
        <v>93.27</v>
      </c>
      <c r="C200">
        <v>90.03</v>
      </c>
      <c r="E200" s="2">
        <v>45193</v>
      </c>
      <c r="F200">
        <v>95.3</v>
      </c>
      <c r="G200">
        <v>473.5</v>
      </c>
    </row>
    <row r="201" spans="1:7" x14ac:dyDescent="0.25">
      <c r="A201" s="2">
        <v>45192</v>
      </c>
      <c r="B201">
        <v>93.27</v>
      </c>
      <c r="C201">
        <v>90.03</v>
      </c>
      <c r="E201" s="2">
        <v>45192</v>
      </c>
      <c r="F201">
        <v>95.3</v>
      </c>
      <c r="G201">
        <v>473.5</v>
      </c>
    </row>
    <row r="202" spans="1:7" x14ac:dyDescent="0.25">
      <c r="A202" s="2">
        <v>45191</v>
      </c>
      <c r="B202">
        <v>93.27</v>
      </c>
      <c r="C202">
        <v>90.03</v>
      </c>
      <c r="E202" s="2">
        <v>45191</v>
      </c>
      <c r="F202">
        <v>95.3</v>
      </c>
      <c r="G202">
        <v>473.5</v>
      </c>
    </row>
    <row r="203" spans="1:7" x14ac:dyDescent="0.25">
      <c r="A203" s="2">
        <v>45190</v>
      </c>
      <c r="B203">
        <v>93.3</v>
      </c>
      <c r="C203">
        <v>89.63</v>
      </c>
      <c r="E203" s="2">
        <v>45190</v>
      </c>
      <c r="F203">
        <v>94.2</v>
      </c>
      <c r="G203">
        <v>477.09</v>
      </c>
    </row>
    <row r="204" spans="1:7" x14ac:dyDescent="0.25">
      <c r="A204" s="2">
        <v>45189</v>
      </c>
      <c r="B204">
        <v>93.53</v>
      </c>
      <c r="C204">
        <v>90.28</v>
      </c>
      <c r="E204" s="2">
        <v>45189</v>
      </c>
      <c r="F204">
        <v>96.020499999999998</v>
      </c>
      <c r="G204">
        <v>473.04</v>
      </c>
    </row>
    <row r="205" spans="1:7" x14ac:dyDescent="0.25">
      <c r="A205" s="2">
        <v>45188</v>
      </c>
      <c r="B205">
        <v>94.34</v>
      </c>
      <c r="C205">
        <v>91.2</v>
      </c>
      <c r="E205" s="2">
        <v>45188</v>
      </c>
      <c r="F205">
        <v>95</v>
      </c>
      <c r="G205">
        <v>470.69</v>
      </c>
    </row>
    <row r="206" spans="1:7" x14ac:dyDescent="0.25">
      <c r="A206" s="2">
        <v>45187</v>
      </c>
      <c r="B206">
        <v>94.43</v>
      </c>
      <c r="C206">
        <v>91.48</v>
      </c>
      <c r="E206" s="2">
        <v>45187</v>
      </c>
      <c r="F206">
        <v>95.945499999999996</v>
      </c>
      <c r="G206">
        <v>472.95</v>
      </c>
    </row>
    <row r="207" spans="1:7" x14ac:dyDescent="0.25">
      <c r="A207" s="2">
        <v>45186</v>
      </c>
      <c r="B207">
        <v>93.93</v>
      </c>
      <c r="C207">
        <v>90.77</v>
      </c>
      <c r="E207" s="2">
        <v>45186</v>
      </c>
      <c r="F207">
        <v>95.8</v>
      </c>
      <c r="G207">
        <v>467.59</v>
      </c>
    </row>
    <row r="208" spans="1:7" x14ac:dyDescent="0.25">
      <c r="A208" s="2">
        <v>45185</v>
      </c>
      <c r="B208">
        <v>93.93</v>
      </c>
      <c r="C208">
        <v>90.77</v>
      </c>
      <c r="E208" s="2">
        <v>45185</v>
      </c>
      <c r="F208">
        <v>95.8</v>
      </c>
      <c r="G208">
        <v>467.59</v>
      </c>
    </row>
    <row r="209" spans="1:7" x14ac:dyDescent="0.25">
      <c r="A209" s="2">
        <v>45184</v>
      </c>
      <c r="B209">
        <v>93.93</v>
      </c>
      <c r="C209">
        <v>90.77</v>
      </c>
      <c r="E209" s="2">
        <v>45184</v>
      </c>
      <c r="F209">
        <v>95.8</v>
      </c>
      <c r="G209">
        <v>467.59</v>
      </c>
    </row>
    <row r="210" spans="1:7" x14ac:dyDescent="0.25">
      <c r="A210" s="2">
        <v>45183</v>
      </c>
      <c r="B210">
        <v>93.7</v>
      </c>
      <c r="C210">
        <v>90.16</v>
      </c>
      <c r="E210" s="2">
        <v>45183</v>
      </c>
      <c r="F210">
        <v>95.25</v>
      </c>
      <c r="G210">
        <v>464.23</v>
      </c>
    </row>
    <row r="211" spans="1:7" x14ac:dyDescent="0.25">
      <c r="A211" s="2">
        <v>45182</v>
      </c>
      <c r="B211">
        <v>91.88</v>
      </c>
      <c r="C211">
        <v>88.52</v>
      </c>
      <c r="E211" s="2">
        <v>45182</v>
      </c>
      <c r="F211">
        <v>96.195499999999996</v>
      </c>
      <c r="G211">
        <v>465.6</v>
      </c>
    </row>
    <row r="212" spans="1:7" x14ac:dyDescent="0.25">
      <c r="A212" s="2">
        <v>45181</v>
      </c>
      <c r="B212">
        <v>92.06</v>
      </c>
      <c r="C212">
        <v>88.84</v>
      </c>
      <c r="E212" s="2">
        <v>45181</v>
      </c>
      <c r="F212">
        <v>95.995500000000007</v>
      </c>
      <c r="G212">
        <v>462.79</v>
      </c>
    </row>
    <row r="213" spans="1:7" x14ac:dyDescent="0.25">
      <c r="A213" s="2">
        <v>45180</v>
      </c>
      <c r="B213">
        <v>90.64</v>
      </c>
      <c r="C213">
        <v>87.29</v>
      </c>
      <c r="E213" s="2">
        <v>45180</v>
      </c>
      <c r="F213">
        <v>94.05</v>
      </c>
      <c r="G213">
        <v>462</v>
      </c>
    </row>
    <row r="214" spans="1:7" x14ac:dyDescent="0.25">
      <c r="A214" s="2">
        <v>45179</v>
      </c>
      <c r="B214">
        <v>90.65</v>
      </c>
      <c r="C214">
        <v>87.51</v>
      </c>
      <c r="E214" s="2">
        <v>45179</v>
      </c>
      <c r="F214">
        <v>96.75</v>
      </c>
      <c r="G214">
        <v>463.84</v>
      </c>
    </row>
    <row r="215" spans="1:7" x14ac:dyDescent="0.25">
      <c r="A215" s="2">
        <v>45178</v>
      </c>
      <c r="B215">
        <v>90.65</v>
      </c>
      <c r="C215">
        <v>87.51</v>
      </c>
      <c r="E215" s="2">
        <v>45178</v>
      </c>
      <c r="F215">
        <v>96.75</v>
      </c>
      <c r="G215">
        <v>463.84</v>
      </c>
    </row>
    <row r="216" spans="1:7" x14ac:dyDescent="0.25">
      <c r="A216" s="2">
        <v>45177</v>
      </c>
      <c r="B216">
        <v>90.65</v>
      </c>
      <c r="C216">
        <v>87.51</v>
      </c>
      <c r="E216" s="2">
        <v>45177</v>
      </c>
      <c r="F216">
        <v>96.75</v>
      </c>
      <c r="G216">
        <v>463.84</v>
      </c>
    </row>
    <row r="217" spans="1:7" x14ac:dyDescent="0.25">
      <c r="A217" s="2">
        <v>45176</v>
      </c>
      <c r="B217">
        <v>89.92</v>
      </c>
      <c r="C217">
        <v>86.87</v>
      </c>
      <c r="E217" s="2">
        <v>45176</v>
      </c>
      <c r="F217">
        <v>97.5</v>
      </c>
      <c r="G217">
        <v>465.34</v>
      </c>
    </row>
    <row r="218" spans="1:7" x14ac:dyDescent="0.25">
      <c r="A218" s="2">
        <v>45175</v>
      </c>
      <c r="B218">
        <v>90.6</v>
      </c>
      <c r="C218">
        <v>87.54</v>
      </c>
      <c r="E218" s="2">
        <v>45175</v>
      </c>
      <c r="F218">
        <v>97.4</v>
      </c>
      <c r="G218">
        <v>463.09</v>
      </c>
    </row>
    <row r="219" spans="1:7" x14ac:dyDescent="0.25">
      <c r="A219" s="2">
        <v>45174</v>
      </c>
      <c r="B219">
        <v>90.04</v>
      </c>
      <c r="C219">
        <v>86.69</v>
      </c>
      <c r="E219" s="2">
        <v>45174</v>
      </c>
      <c r="F219">
        <v>96.935000000000002</v>
      </c>
      <c r="G219">
        <v>460.19</v>
      </c>
    </row>
    <row r="220" spans="1:7" x14ac:dyDescent="0.25">
      <c r="A220" s="2">
        <v>45173</v>
      </c>
      <c r="B220">
        <v>89</v>
      </c>
      <c r="C220">
        <v>85.55</v>
      </c>
      <c r="E220" s="2">
        <v>45173</v>
      </c>
      <c r="F220">
        <v>96.870500000000007</v>
      </c>
      <c r="G220">
        <v>458.09</v>
      </c>
    </row>
    <row r="221" spans="1:7" x14ac:dyDescent="0.25">
      <c r="A221" s="2">
        <v>45172</v>
      </c>
      <c r="B221">
        <v>88.55</v>
      </c>
      <c r="C221">
        <v>85.55</v>
      </c>
      <c r="E221" s="2">
        <v>45172</v>
      </c>
      <c r="F221">
        <v>96.400499999999994</v>
      </c>
      <c r="G221">
        <v>457.34</v>
      </c>
    </row>
    <row r="222" spans="1:7" x14ac:dyDescent="0.25">
      <c r="A222" s="2">
        <v>45171</v>
      </c>
      <c r="B222">
        <v>88.55</v>
      </c>
      <c r="C222">
        <v>85.55</v>
      </c>
      <c r="E222" s="2">
        <v>45171</v>
      </c>
      <c r="F222">
        <v>96.400499999999994</v>
      </c>
      <c r="G222">
        <v>457.34</v>
      </c>
    </row>
    <row r="223" spans="1:7" x14ac:dyDescent="0.25">
      <c r="A223" s="2">
        <v>45170</v>
      </c>
      <c r="B223">
        <v>88.55</v>
      </c>
      <c r="C223">
        <v>85.55</v>
      </c>
      <c r="E223" s="2">
        <v>45170</v>
      </c>
      <c r="F223">
        <v>96.400499999999994</v>
      </c>
      <c r="G223">
        <v>457.34</v>
      </c>
    </row>
    <row r="224" spans="1:7" x14ac:dyDescent="0.25">
      <c r="A224" s="2">
        <v>45169</v>
      </c>
      <c r="B224">
        <v>86.86</v>
      </c>
      <c r="C224">
        <v>83.63</v>
      </c>
      <c r="E224" s="2">
        <v>45169</v>
      </c>
      <c r="F224">
        <v>94.875</v>
      </c>
      <c r="G224">
        <v>457.84</v>
      </c>
    </row>
    <row r="225" spans="1:7" x14ac:dyDescent="0.25">
      <c r="A225" s="2">
        <v>45168</v>
      </c>
      <c r="B225">
        <v>85.86</v>
      </c>
      <c r="C225">
        <v>81.63</v>
      </c>
      <c r="E225" s="2">
        <v>45168</v>
      </c>
      <c r="F225">
        <v>96.145499999999998</v>
      </c>
      <c r="G225">
        <v>462.09</v>
      </c>
    </row>
    <row r="226" spans="1:7" x14ac:dyDescent="0.25">
      <c r="A226" s="2">
        <v>45167</v>
      </c>
      <c r="B226">
        <v>85.49</v>
      </c>
      <c r="C226">
        <v>81.16</v>
      </c>
      <c r="E226" s="2">
        <v>45167</v>
      </c>
      <c r="F226">
        <v>95.420500000000004</v>
      </c>
      <c r="G226">
        <v>462.09</v>
      </c>
    </row>
    <row r="227" spans="1:7" x14ac:dyDescent="0.25">
      <c r="A227" s="2">
        <v>45166</v>
      </c>
      <c r="B227">
        <v>84.42</v>
      </c>
      <c r="C227">
        <v>80.099999999999994</v>
      </c>
      <c r="E227" s="2">
        <v>45166</v>
      </c>
      <c r="F227">
        <v>94.495500000000007</v>
      </c>
      <c r="G227">
        <v>463.29</v>
      </c>
    </row>
    <row r="228" spans="1:7" x14ac:dyDescent="0.25">
      <c r="A228" s="2">
        <v>45165</v>
      </c>
      <c r="B228">
        <v>84.48</v>
      </c>
      <c r="C228">
        <v>79.83</v>
      </c>
      <c r="E228" s="2">
        <v>45165</v>
      </c>
      <c r="F228">
        <v>94.995500000000007</v>
      </c>
      <c r="G228">
        <v>464.09</v>
      </c>
    </row>
    <row r="229" spans="1:7" x14ac:dyDescent="0.25">
      <c r="A229" s="2">
        <v>45164</v>
      </c>
      <c r="B229">
        <v>84.48</v>
      </c>
      <c r="C229">
        <v>79.83</v>
      </c>
      <c r="E229" s="2">
        <v>45164</v>
      </c>
      <c r="F229">
        <v>94.995500000000007</v>
      </c>
      <c r="G229">
        <v>464.09</v>
      </c>
    </row>
    <row r="230" spans="1:7" x14ac:dyDescent="0.25">
      <c r="A230" s="2">
        <v>45163</v>
      </c>
      <c r="B230">
        <v>84.48</v>
      </c>
      <c r="C230">
        <v>79.83</v>
      </c>
      <c r="E230" s="2">
        <v>45163</v>
      </c>
      <c r="F230">
        <v>94.995500000000007</v>
      </c>
      <c r="G230">
        <v>464.09</v>
      </c>
    </row>
    <row r="231" spans="1:7" x14ac:dyDescent="0.25">
      <c r="A231" s="2">
        <v>45162</v>
      </c>
      <c r="B231">
        <v>83.36</v>
      </c>
      <c r="C231">
        <v>79.05</v>
      </c>
      <c r="E231" s="2">
        <v>45162</v>
      </c>
      <c r="F231">
        <v>93.5</v>
      </c>
      <c r="G231">
        <v>459.09</v>
      </c>
    </row>
    <row r="232" spans="1:7" x14ac:dyDescent="0.25">
      <c r="A232" s="2">
        <v>45161</v>
      </c>
      <c r="B232">
        <v>83.21</v>
      </c>
      <c r="C232">
        <v>78.89</v>
      </c>
      <c r="E232" s="2">
        <v>45161</v>
      </c>
      <c r="F232">
        <v>93.995500000000007</v>
      </c>
      <c r="G232">
        <v>461.09</v>
      </c>
    </row>
    <row r="233" spans="1:7" x14ac:dyDescent="0.25">
      <c r="A233" s="2">
        <v>45160</v>
      </c>
      <c r="B233">
        <v>84.03</v>
      </c>
      <c r="C233">
        <v>80.349999999999994</v>
      </c>
      <c r="E233" s="2">
        <v>45160</v>
      </c>
      <c r="F233">
        <v>93.5</v>
      </c>
      <c r="G233">
        <v>453.09</v>
      </c>
    </row>
    <row r="234" spans="1:7" x14ac:dyDescent="0.25">
      <c r="A234" s="2">
        <v>45159</v>
      </c>
      <c r="B234">
        <v>84.46</v>
      </c>
      <c r="C234">
        <v>80.72</v>
      </c>
      <c r="E234" s="2">
        <v>45159</v>
      </c>
      <c r="F234">
        <v>93.495500000000007</v>
      </c>
      <c r="G234">
        <v>454.09</v>
      </c>
    </row>
    <row r="235" spans="1:7" x14ac:dyDescent="0.25">
      <c r="A235" s="2">
        <v>45158</v>
      </c>
      <c r="B235">
        <v>84.8</v>
      </c>
      <c r="C235">
        <v>81.25</v>
      </c>
      <c r="E235" s="2">
        <v>45158</v>
      </c>
      <c r="F235">
        <v>94.2</v>
      </c>
      <c r="G235">
        <v>453.79</v>
      </c>
    </row>
    <row r="236" spans="1:7" x14ac:dyDescent="0.25">
      <c r="A236" s="2">
        <v>45157</v>
      </c>
      <c r="B236">
        <v>84.8</v>
      </c>
      <c r="C236">
        <v>81.25</v>
      </c>
      <c r="E236" s="2">
        <v>45157</v>
      </c>
      <c r="F236">
        <v>94.2</v>
      </c>
      <c r="G236">
        <v>453.79</v>
      </c>
    </row>
    <row r="237" spans="1:7" x14ac:dyDescent="0.25">
      <c r="A237" s="2">
        <v>45156</v>
      </c>
      <c r="B237">
        <v>84.8</v>
      </c>
      <c r="C237">
        <v>81.25</v>
      </c>
      <c r="E237" s="2">
        <v>45156</v>
      </c>
      <c r="F237">
        <v>94.2</v>
      </c>
      <c r="G237">
        <v>453.79</v>
      </c>
    </row>
    <row r="238" spans="1:7" x14ac:dyDescent="0.25">
      <c r="A238" s="2">
        <v>45155</v>
      </c>
      <c r="B238">
        <v>84.12</v>
      </c>
      <c r="C238">
        <v>80.39</v>
      </c>
      <c r="E238" s="2">
        <v>45155</v>
      </c>
      <c r="F238">
        <v>93</v>
      </c>
      <c r="G238">
        <v>462.09</v>
      </c>
    </row>
    <row r="239" spans="1:7" x14ac:dyDescent="0.25">
      <c r="A239" s="2">
        <v>45154</v>
      </c>
      <c r="B239">
        <v>83.45</v>
      </c>
      <c r="C239">
        <v>79.38</v>
      </c>
      <c r="E239" s="2">
        <v>45154</v>
      </c>
      <c r="F239">
        <v>96.35</v>
      </c>
      <c r="G239">
        <v>458.89</v>
      </c>
    </row>
    <row r="240" spans="1:7" x14ac:dyDescent="0.25">
      <c r="A240" s="2">
        <v>45153</v>
      </c>
      <c r="B240">
        <v>84.89</v>
      </c>
      <c r="C240">
        <v>80.989999999999995</v>
      </c>
      <c r="E240" s="2">
        <v>45153</v>
      </c>
      <c r="F240">
        <v>98</v>
      </c>
      <c r="G240">
        <v>451.11</v>
      </c>
    </row>
    <row r="241" spans="1:7" x14ac:dyDescent="0.25">
      <c r="A241" s="2">
        <v>45152</v>
      </c>
      <c r="B241">
        <v>86.21</v>
      </c>
      <c r="C241">
        <v>82.51</v>
      </c>
      <c r="E241" s="2">
        <v>45152</v>
      </c>
      <c r="F241">
        <v>98.495500000000007</v>
      </c>
      <c r="G241">
        <v>449.58</v>
      </c>
    </row>
    <row r="242" spans="1:7" x14ac:dyDescent="0.25">
      <c r="A242" s="2">
        <v>45151</v>
      </c>
      <c r="B242">
        <v>86.81</v>
      </c>
      <c r="C242">
        <v>83.19</v>
      </c>
      <c r="E242" s="2">
        <v>45151</v>
      </c>
      <c r="F242">
        <v>98.995000000000005</v>
      </c>
      <c r="G242">
        <v>446.08</v>
      </c>
    </row>
    <row r="243" spans="1:7" x14ac:dyDescent="0.25">
      <c r="A243" s="2">
        <v>45150</v>
      </c>
      <c r="B243">
        <v>86.81</v>
      </c>
      <c r="C243">
        <v>83.19</v>
      </c>
      <c r="E243" s="2">
        <v>45150</v>
      </c>
      <c r="F243">
        <v>98.995000000000005</v>
      </c>
      <c r="G243">
        <v>446.08</v>
      </c>
    </row>
    <row r="244" spans="1:7" x14ac:dyDescent="0.25">
      <c r="A244" s="2">
        <v>45149</v>
      </c>
      <c r="B244">
        <v>86.81</v>
      </c>
      <c r="C244">
        <v>83.19</v>
      </c>
      <c r="E244" s="2">
        <v>45149</v>
      </c>
      <c r="F244">
        <v>98.995000000000005</v>
      </c>
      <c r="G244">
        <v>446.08</v>
      </c>
    </row>
    <row r="245" spans="1:7" x14ac:dyDescent="0.25">
      <c r="A245" s="2">
        <v>45148</v>
      </c>
      <c r="B245">
        <v>86.4</v>
      </c>
      <c r="C245">
        <v>82.82</v>
      </c>
      <c r="E245" s="2">
        <v>45148</v>
      </c>
      <c r="F245">
        <v>96.33</v>
      </c>
      <c r="G245">
        <v>444.78</v>
      </c>
    </row>
    <row r="246" spans="1:7" x14ac:dyDescent="0.25">
      <c r="A246" s="2">
        <v>45147</v>
      </c>
      <c r="B246">
        <v>87.55</v>
      </c>
      <c r="C246">
        <v>84.4</v>
      </c>
      <c r="E246" s="2">
        <v>45147</v>
      </c>
      <c r="F246">
        <v>96.870500000000007</v>
      </c>
      <c r="G246">
        <v>443.94</v>
      </c>
    </row>
    <row r="247" spans="1:7" x14ac:dyDescent="0.25">
      <c r="A247" s="2">
        <v>45146</v>
      </c>
      <c r="B247">
        <v>86.17</v>
      </c>
      <c r="C247">
        <v>82.92</v>
      </c>
      <c r="E247" s="2">
        <v>45146</v>
      </c>
      <c r="F247">
        <v>96.204999999999998</v>
      </c>
      <c r="G247">
        <v>446.08</v>
      </c>
    </row>
    <row r="248" spans="1:7" x14ac:dyDescent="0.25">
      <c r="A248" s="2">
        <v>45145</v>
      </c>
      <c r="B248">
        <v>85.34</v>
      </c>
      <c r="C248">
        <v>81.94</v>
      </c>
      <c r="E248" s="2">
        <v>45145</v>
      </c>
      <c r="F248">
        <v>94.625</v>
      </c>
      <c r="G248">
        <v>446.33</v>
      </c>
    </row>
    <row r="249" spans="1:7" x14ac:dyDescent="0.25">
      <c r="A249" s="2">
        <v>45144</v>
      </c>
      <c r="B249">
        <v>86.24</v>
      </c>
      <c r="C249">
        <v>82.82</v>
      </c>
      <c r="E249" s="2">
        <v>45144</v>
      </c>
      <c r="F249">
        <v>94.875</v>
      </c>
      <c r="G249">
        <v>444.88</v>
      </c>
    </row>
    <row r="250" spans="1:7" x14ac:dyDescent="0.25">
      <c r="A250" s="2">
        <v>45143</v>
      </c>
      <c r="B250">
        <v>86.24</v>
      </c>
      <c r="C250">
        <v>82.82</v>
      </c>
      <c r="E250" s="2">
        <v>45143</v>
      </c>
      <c r="F250">
        <v>94.875</v>
      </c>
      <c r="G250">
        <v>444.88</v>
      </c>
    </row>
    <row r="251" spans="1:7" x14ac:dyDescent="0.25">
      <c r="A251" s="2">
        <v>45142</v>
      </c>
      <c r="B251">
        <v>86.24</v>
      </c>
      <c r="C251">
        <v>82.82</v>
      </c>
      <c r="E251" s="2">
        <v>45142</v>
      </c>
      <c r="F251">
        <v>94.875</v>
      </c>
      <c r="G251">
        <v>444.88</v>
      </c>
    </row>
    <row r="252" spans="1:7" x14ac:dyDescent="0.25">
      <c r="A252" s="2">
        <v>45141</v>
      </c>
      <c r="B252">
        <v>85.14</v>
      </c>
      <c r="C252">
        <v>81.55</v>
      </c>
      <c r="E252" s="2">
        <v>45141</v>
      </c>
      <c r="F252">
        <v>93.5</v>
      </c>
      <c r="G252">
        <v>443.58</v>
      </c>
    </row>
    <row r="253" spans="1:7" x14ac:dyDescent="0.25">
      <c r="A253" s="2">
        <v>45140</v>
      </c>
      <c r="B253">
        <v>83.2</v>
      </c>
      <c r="C253">
        <v>79.489999999999995</v>
      </c>
      <c r="E253" s="2">
        <v>45140</v>
      </c>
      <c r="F253">
        <v>93.31</v>
      </c>
      <c r="G253">
        <v>443.58</v>
      </c>
    </row>
    <row r="254" spans="1:7" x14ac:dyDescent="0.25">
      <c r="A254" s="2">
        <v>45139</v>
      </c>
      <c r="B254">
        <v>84.91</v>
      </c>
      <c r="C254">
        <v>81.37</v>
      </c>
      <c r="E254" s="2">
        <v>45139</v>
      </c>
      <c r="F254">
        <v>92.395499999999998</v>
      </c>
      <c r="G254">
        <v>444.08</v>
      </c>
    </row>
    <row r="255" spans="1:7" x14ac:dyDescent="0.25">
      <c r="A255" s="2">
        <v>45138</v>
      </c>
      <c r="B255">
        <v>85.56</v>
      </c>
      <c r="C255">
        <v>81.8</v>
      </c>
      <c r="E255" s="2">
        <v>45138</v>
      </c>
      <c r="F255">
        <v>91.745500000000007</v>
      </c>
      <c r="G255">
        <v>444.08</v>
      </c>
    </row>
    <row r="256" spans="1:7" x14ac:dyDescent="0.25">
      <c r="A256" s="2">
        <v>45137</v>
      </c>
      <c r="B256">
        <v>84.99</v>
      </c>
      <c r="C256">
        <v>80.58</v>
      </c>
      <c r="E256" s="2">
        <v>45137</v>
      </c>
      <c r="F256">
        <v>91.06</v>
      </c>
      <c r="G256">
        <v>444.08</v>
      </c>
    </row>
    <row r="257" spans="1:7" x14ac:dyDescent="0.25">
      <c r="A257" s="2">
        <v>45136</v>
      </c>
      <c r="B257">
        <v>84.99</v>
      </c>
      <c r="C257">
        <v>80.58</v>
      </c>
      <c r="E257" s="2">
        <v>45136</v>
      </c>
      <c r="F257">
        <v>91.06</v>
      </c>
      <c r="G257">
        <v>444.08</v>
      </c>
    </row>
    <row r="258" spans="1:7" x14ac:dyDescent="0.25">
      <c r="A258" s="2">
        <v>45135</v>
      </c>
      <c r="B258">
        <v>84.99</v>
      </c>
      <c r="C258">
        <v>80.58</v>
      </c>
      <c r="E258" s="2">
        <v>45135</v>
      </c>
      <c r="F258">
        <v>91.06</v>
      </c>
      <c r="G258">
        <v>444.08</v>
      </c>
    </row>
    <row r="259" spans="1:7" x14ac:dyDescent="0.25">
      <c r="A259" s="2">
        <v>45134</v>
      </c>
      <c r="B259">
        <v>84.24</v>
      </c>
      <c r="C259">
        <v>80.09</v>
      </c>
      <c r="E259" s="2">
        <v>45134</v>
      </c>
      <c r="F259">
        <v>90.695499999999996</v>
      </c>
      <c r="G259">
        <v>444.08</v>
      </c>
    </row>
    <row r="260" spans="1:7" x14ac:dyDescent="0.25">
      <c r="A260" s="2">
        <v>45133</v>
      </c>
      <c r="B260">
        <v>82.92</v>
      </c>
      <c r="C260">
        <v>78.78</v>
      </c>
      <c r="E260" s="2">
        <v>45133</v>
      </c>
      <c r="F260">
        <v>89.995500000000007</v>
      </c>
      <c r="G260">
        <v>444.38</v>
      </c>
    </row>
    <row r="261" spans="1:7" x14ac:dyDescent="0.25">
      <c r="A261" s="2">
        <v>45132</v>
      </c>
      <c r="B261">
        <v>83.64</v>
      </c>
      <c r="C261">
        <v>79.63</v>
      </c>
      <c r="E261" s="2">
        <v>45132</v>
      </c>
      <c r="F261">
        <v>89.25</v>
      </c>
      <c r="G261">
        <v>444.38</v>
      </c>
    </row>
    <row r="262" spans="1:7" x14ac:dyDescent="0.25">
      <c r="A262" s="2">
        <v>45131</v>
      </c>
      <c r="B262">
        <v>82.74</v>
      </c>
      <c r="C262">
        <v>78.739999999999995</v>
      </c>
      <c r="E262" s="2">
        <v>45131</v>
      </c>
      <c r="F262">
        <v>90.445499999999996</v>
      </c>
      <c r="G262">
        <v>445.53</v>
      </c>
    </row>
    <row r="263" spans="1:7" x14ac:dyDescent="0.25">
      <c r="A263" s="2">
        <v>45130</v>
      </c>
      <c r="B263">
        <v>81.069999999999993</v>
      </c>
      <c r="C263">
        <v>77.069999999999993</v>
      </c>
      <c r="E263" s="2">
        <v>45130</v>
      </c>
      <c r="F263">
        <v>89.5</v>
      </c>
      <c r="G263">
        <v>444.88</v>
      </c>
    </row>
    <row r="264" spans="1:7" x14ac:dyDescent="0.25">
      <c r="A264" s="2">
        <v>45129</v>
      </c>
      <c r="B264">
        <v>81.069999999999993</v>
      </c>
      <c r="C264">
        <v>77.069999999999993</v>
      </c>
      <c r="E264" s="2">
        <v>45129</v>
      </c>
      <c r="F264">
        <v>89.5</v>
      </c>
      <c r="G264">
        <v>444.88</v>
      </c>
    </row>
    <row r="265" spans="1:7" x14ac:dyDescent="0.25">
      <c r="A265" s="2">
        <v>45128</v>
      </c>
      <c r="B265">
        <v>81.069999999999993</v>
      </c>
      <c r="C265">
        <v>77.069999999999993</v>
      </c>
      <c r="E265" s="2">
        <v>45128</v>
      </c>
      <c r="F265">
        <v>89.5</v>
      </c>
      <c r="G265">
        <v>444.88</v>
      </c>
    </row>
    <row r="266" spans="1:7" x14ac:dyDescent="0.25">
      <c r="A266" s="2">
        <v>45127</v>
      </c>
      <c r="B266">
        <v>79.64</v>
      </c>
      <c r="C266">
        <v>75.63</v>
      </c>
      <c r="E266" s="2">
        <v>45127</v>
      </c>
      <c r="F266">
        <v>89.4</v>
      </c>
      <c r="G266">
        <v>443.83</v>
      </c>
    </row>
    <row r="267" spans="1:7" x14ac:dyDescent="0.25">
      <c r="A267" s="2">
        <v>45126</v>
      </c>
      <c r="B267">
        <v>79.459999999999994</v>
      </c>
      <c r="C267">
        <v>75.349999999999994</v>
      </c>
      <c r="E267" s="2">
        <v>45126</v>
      </c>
      <c r="F267">
        <v>91.720500000000001</v>
      </c>
      <c r="G267">
        <v>443.33</v>
      </c>
    </row>
    <row r="268" spans="1:7" x14ac:dyDescent="0.25">
      <c r="A268" s="2">
        <v>45125</v>
      </c>
      <c r="B268">
        <v>79.63</v>
      </c>
      <c r="C268">
        <v>75.75</v>
      </c>
      <c r="E268" s="2">
        <v>45125</v>
      </c>
      <c r="F268">
        <v>90.745500000000007</v>
      </c>
      <c r="G268">
        <v>443.43</v>
      </c>
    </row>
    <row r="269" spans="1:7" x14ac:dyDescent="0.25">
      <c r="A269" s="2">
        <v>45124</v>
      </c>
      <c r="B269">
        <v>78.5</v>
      </c>
      <c r="C269">
        <v>74.150000000000006</v>
      </c>
      <c r="E269" s="2">
        <v>45124</v>
      </c>
      <c r="F269">
        <v>89.35</v>
      </c>
      <c r="G269">
        <v>444.58</v>
      </c>
    </row>
    <row r="270" spans="1:7" x14ac:dyDescent="0.25">
      <c r="A270" s="2">
        <v>45123</v>
      </c>
      <c r="B270">
        <v>79.87</v>
      </c>
      <c r="C270">
        <v>75.42</v>
      </c>
      <c r="E270" s="2">
        <v>45123</v>
      </c>
      <c r="F270">
        <v>90.245500000000007</v>
      </c>
      <c r="G270">
        <v>444.58</v>
      </c>
    </row>
    <row r="271" spans="1:7" x14ac:dyDescent="0.25">
      <c r="A271" s="2">
        <v>45122</v>
      </c>
      <c r="B271">
        <v>79.87</v>
      </c>
      <c r="C271">
        <v>75.42</v>
      </c>
      <c r="E271" s="2">
        <v>45122</v>
      </c>
      <c r="F271">
        <v>90.245500000000007</v>
      </c>
      <c r="G271">
        <v>444.58</v>
      </c>
    </row>
    <row r="272" spans="1:7" x14ac:dyDescent="0.25">
      <c r="A272" s="2">
        <v>45121</v>
      </c>
      <c r="B272">
        <v>79.87</v>
      </c>
      <c r="C272">
        <v>75.42</v>
      </c>
      <c r="E272" s="2">
        <v>45121</v>
      </c>
      <c r="F272">
        <v>90.245500000000007</v>
      </c>
      <c r="G272">
        <v>444.58</v>
      </c>
    </row>
    <row r="273" spans="1:7" x14ac:dyDescent="0.25">
      <c r="A273" s="2">
        <v>45120</v>
      </c>
      <c r="B273">
        <v>81.36</v>
      </c>
      <c r="C273">
        <v>76.89</v>
      </c>
      <c r="E273" s="2">
        <v>45120</v>
      </c>
      <c r="F273">
        <v>90.120500000000007</v>
      </c>
      <c r="G273">
        <v>444.28</v>
      </c>
    </row>
    <row r="274" spans="1:7" x14ac:dyDescent="0.25">
      <c r="A274" s="2">
        <v>45119</v>
      </c>
      <c r="B274">
        <v>80.11</v>
      </c>
      <c r="C274">
        <v>75.75</v>
      </c>
      <c r="E274" s="2">
        <v>45119</v>
      </c>
      <c r="F274">
        <v>90.495500000000007</v>
      </c>
      <c r="G274">
        <v>442.28</v>
      </c>
    </row>
    <row r="275" spans="1:7" x14ac:dyDescent="0.25">
      <c r="A275" s="2">
        <v>45118</v>
      </c>
      <c r="B275">
        <v>79.400000000000006</v>
      </c>
      <c r="C275">
        <v>74.83</v>
      </c>
      <c r="E275" s="2">
        <v>45118</v>
      </c>
      <c r="F275">
        <v>89.5</v>
      </c>
      <c r="G275">
        <v>441.53</v>
      </c>
    </row>
    <row r="276" spans="1:7" x14ac:dyDescent="0.25">
      <c r="A276" s="2">
        <v>45117</v>
      </c>
      <c r="B276">
        <v>77.69</v>
      </c>
      <c r="C276">
        <v>72.989999999999995</v>
      </c>
      <c r="E276" s="2">
        <v>45117</v>
      </c>
      <c r="F276">
        <v>90.1</v>
      </c>
      <c r="G276">
        <v>442.58</v>
      </c>
    </row>
    <row r="277" spans="1:7" x14ac:dyDescent="0.25">
      <c r="A277" s="2">
        <v>45116</v>
      </c>
      <c r="B277">
        <v>78.47</v>
      </c>
      <c r="C277">
        <v>73.86</v>
      </c>
      <c r="E277" s="2">
        <v>45116</v>
      </c>
      <c r="F277">
        <v>91.255499999999998</v>
      </c>
      <c r="G277">
        <v>445.08</v>
      </c>
    </row>
    <row r="278" spans="1:7" x14ac:dyDescent="0.25">
      <c r="A278" s="2">
        <v>45115</v>
      </c>
      <c r="B278">
        <v>78.47</v>
      </c>
      <c r="C278">
        <v>73.86</v>
      </c>
      <c r="E278" s="2">
        <v>45115</v>
      </c>
      <c r="F278">
        <v>91.255499999999998</v>
      </c>
      <c r="G278">
        <v>445.08</v>
      </c>
    </row>
    <row r="279" spans="1:7" x14ac:dyDescent="0.25">
      <c r="A279" s="2">
        <v>45114</v>
      </c>
      <c r="B279">
        <v>78.47</v>
      </c>
      <c r="C279">
        <v>73.86</v>
      </c>
      <c r="E279" s="2">
        <v>45114</v>
      </c>
      <c r="F279">
        <v>91.255499999999998</v>
      </c>
      <c r="G279">
        <v>445.08</v>
      </c>
    </row>
    <row r="280" spans="1:7" x14ac:dyDescent="0.25">
      <c r="A280" s="2">
        <v>45113</v>
      </c>
      <c r="B280">
        <v>76.52</v>
      </c>
      <c r="C280">
        <v>71.8</v>
      </c>
      <c r="E280" s="2">
        <v>45113</v>
      </c>
      <c r="F280">
        <v>91.245500000000007</v>
      </c>
      <c r="G280">
        <v>445.08</v>
      </c>
    </row>
    <row r="281" spans="1:7" x14ac:dyDescent="0.25">
      <c r="A281" s="2">
        <v>45112</v>
      </c>
      <c r="B281">
        <v>76.650000000000006</v>
      </c>
      <c r="C281">
        <v>71.790000000000006</v>
      </c>
      <c r="E281" s="2">
        <v>45112</v>
      </c>
      <c r="F281">
        <v>89.8</v>
      </c>
      <c r="G281">
        <v>445.08</v>
      </c>
    </row>
    <row r="282" spans="1:7" x14ac:dyDescent="0.25">
      <c r="A282" s="2">
        <v>45111</v>
      </c>
      <c r="B282">
        <v>76.25</v>
      </c>
      <c r="C282">
        <v>69.790000000000006</v>
      </c>
      <c r="E282" s="2">
        <v>45111</v>
      </c>
      <c r="F282">
        <v>90.995500000000007</v>
      </c>
      <c r="G282">
        <v>444.58</v>
      </c>
    </row>
    <row r="283" spans="1:7" x14ac:dyDescent="0.25">
      <c r="A283" s="2">
        <v>45110</v>
      </c>
      <c r="B283">
        <v>74.650000000000006</v>
      </c>
      <c r="C283">
        <v>69.790000000000006</v>
      </c>
      <c r="E283" s="2">
        <v>45110</v>
      </c>
      <c r="F283">
        <v>89.495500000000007</v>
      </c>
      <c r="G283">
        <v>447.83</v>
      </c>
    </row>
    <row r="284" spans="1:7" x14ac:dyDescent="0.25">
      <c r="A284" s="2">
        <v>45109</v>
      </c>
      <c r="B284">
        <v>74.900000000000006</v>
      </c>
      <c r="C284">
        <v>70.64</v>
      </c>
      <c r="E284" s="2">
        <v>45109</v>
      </c>
      <c r="F284">
        <v>86.95</v>
      </c>
      <c r="G284">
        <v>450.33</v>
      </c>
    </row>
    <row r="285" spans="1:7" x14ac:dyDescent="0.25">
      <c r="A285" s="2">
        <v>45108</v>
      </c>
      <c r="B285">
        <v>74.900000000000006</v>
      </c>
      <c r="C285">
        <v>70.64</v>
      </c>
      <c r="E285" s="2">
        <v>45108</v>
      </c>
      <c r="F285">
        <v>86.95</v>
      </c>
      <c r="G285">
        <v>450.33</v>
      </c>
    </row>
    <row r="286" spans="1:7" x14ac:dyDescent="0.25">
      <c r="A286" s="2">
        <v>45107</v>
      </c>
      <c r="B286">
        <v>74.900000000000006</v>
      </c>
      <c r="C286">
        <v>70.64</v>
      </c>
      <c r="E286" s="2">
        <v>45107</v>
      </c>
      <c r="F286">
        <v>86.95</v>
      </c>
      <c r="G286">
        <v>450.33</v>
      </c>
    </row>
    <row r="287" spans="1:7" x14ac:dyDescent="0.25">
      <c r="A287" s="2">
        <v>45106</v>
      </c>
      <c r="B287">
        <v>74.34</v>
      </c>
      <c r="C287">
        <v>69.86</v>
      </c>
      <c r="E287" s="2">
        <v>45106</v>
      </c>
      <c r="F287">
        <v>86.855500000000006</v>
      </c>
      <c r="G287">
        <v>453.59</v>
      </c>
    </row>
    <row r="288" spans="1:7" x14ac:dyDescent="0.25">
      <c r="A288" s="2">
        <v>45105</v>
      </c>
      <c r="B288">
        <v>74.03</v>
      </c>
      <c r="C288">
        <v>69.56</v>
      </c>
      <c r="E288" s="2">
        <v>45105</v>
      </c>
      <c r="F288">
        <v>85.995500000000007</v>
      </c>
      <c r="G288">
        <v>449.16</v>
      </c>
    </row>
    <row r="289" spans="1:7" x14ac:dyDescent="0.25">
      <c r="A289" s="2">
        <v>45104</v>
      </c>
      <c r="B289">
        <v>72.260000000000005</v>
      </c>
      <c r="C289">
        <v>67.7</v>
      </c>
      <c r="E289" s="2">
        <v>45104</v>
      </c>
      <c r="F289">
        <v>85.470500000000001</v>
      </c>
      <c r="G289">
        <v>449.16</v>
      </c>
    </row>
    <row r="290" spans="1:7" x14ac:dyDescent="0.25">
      <c r="A290" s="2">
        <v>45103</v>
      </c>
      <c r="B290">
        <v>74.180000000000007</v>
      </c>
      <c r="C290">
        <v>69.37</v>
      </c>
      <c r="E290" s="2">
        <v>45103</v>
      </c>
      <c r="F290">
        <v>84.4</v>
      </c>
      <c r="G290">
        <v>450</v>
      </c>
    </row>
    <row r="291" spans="1:7" x14ac:dyDescent="0.25">
      <c r="A291" s="2">
        <v>45102</v>
      </c>
      <c r="B291">
        <v>73.849999999999994</v>
      </c>
      <c r="C291">
        <v>69.16</v>
      </c>
      <c r="E291" s="2">
        <v>45102</v>
      </c>
      <c r="F291">
        <v>83.645499999999998</v>
      </c>
      <c r="G291">
        <v>447.73</v>
      </c>
    </row>
    <row r="292" spans="1:7" x14ac:dyDescent="0.25">
      <c r="A292" s="2">
        <v>45101</v>
      </c>
      <c r="B292">
        <v>73.849999999999994</v>
      </c>
      <c r="C292">
        <v>69.16</v>
      </c>
      <c r="E292" s="2">
        <v>45101</v>
      </c>
      <c r="F292">
        <v>83.645499999999998</v>
      </c>
      <c r="G292">
        <v>447.73</v>
      </c>
    </row>
    <row r="293" spans="1:7" x14ac:dyDescent="0.25">
      <c r="A293" s="2">
        <v>45100</v>
      </c>
      <c r="B293">
        <v>73.849999999999994</v>
      </c>
      <c r="C293">
        <v>69.16</v>
      </c>
      <c r="E293" s="2">
        <v>45100</v>
      </c>
      <c r="F293">
        <v>83.645499999999998</v>
      </c>
      <c r="G293">
        <v>447.73</v>
      </c>
    </row>
    <row r="294" spans="1:7" x14ac:dyDescent="0.25">
      <c r="A294" s="2">
        <v>45099</v>
      </c>
      <c r="B294">
        <v>74.14</v>
      </c>
      <c r="C294">
        <v>69.510000000000005</v>
      </c>
      <c r="E294" s="2">
        <v>45099</v>
      </c>
      <c r="F294">
        <v>82.707499999999996</v>
      </c>
      <c r="G294">
        <v>446.93</v>
      </c>
    </row>
    <row r="295" spans="1:7" x14ac:dyDescent="0.25">
      <c r="A295" s="2">
        <v>45098</v>
      </c>
      <c r="B295">
        <v>77.12</v>
      </c>
      <c r="C295">
        <v>72.53</v>
      </c>
      <c r="E295" s="2">
        <v>45098</v>
      </c>
      <c r="F295">
        <v>82.65</v>
      </c>
      <c r="G295">
        <v>448.08</v>
      </c>
    </row>
    <row r="296" spans="1:7" x14ac:dyDescent="0.25">
      <c r="A296" s="2">
        <v>45097</v>
      </c>
      <c r="B296">
        <v>75.900000000000006</v>
      </c>
      <c r="C296">
        <v>70.5</v>
      </c>
      <c r="E296" s="2">
        <v>45097</v>
      </c>
      <c r="F296">
        <v>82.85</v>
      </c>
      <c r="G296">
        <v>447.93</v>
      </c>
    </row>
    <row r="297" spans="1:7" x14ac:dyDescent="0.25">
      <c r="A297" s="2">
        <v>45096</v>
      </c>
      <c r="B297">
        <v>76.09</v>
      </c>
      <c r="C297">
        <v>71.78</v>
      </c>
      <c r="E297" s="2">
        <v>45096</v>
      </c>
      <c r="F297">
        <v>83.845500000000001</v>
      </c>
      <c r="G297">
        <v>448.08</v>
      </c>
    </row>
    <row r="298" spans="1:7" x14ac:dyDescent="0.25">
      <c r="A298" s="2">
        <v>45095</v>
      </c>
      <c r="B298">
        <v>76.61</v>
      </c>
      <c r="C298">
        <v>71.78</v>
      </c>
      <c r="E298" s="2">
        <v>45095</v>
      </c>
      <c r="F298">
        <v>82.5</v>
      </c>
      <c r="G298">
        <v>447.58</v>
      </c>
    </row>
    <row r="299" spans="1:7" x14ac:dyDescent="0.25">
      <c r="A299" s="2">
        <v>45094</v>
      </c>
      <c r="B299">
        <v>76.61</v>
      </c>
      <c r="C299">
        <v>71.78</v>
      </c>
      <c r="E299" s="2">
        <v>45094</v>
      </c>
      <c r="F299">
        <v>82.5</v>
      </c>
      <c r="G299">
        <v>447.58</v>
      </c>
    </row>
    <row r="300" spans="1:7" x14ac:dyDescent="0.25">
      <c r="A300" s="2">
        <v>45093</v>
      </c>
      <c r="B300">
        <v>76.61</v>
      </c>
      <c r="C300">
        <v>71.78</v>
      </c>
      <c r="E300" s="2">
        <v>45093</v>
      </c>
      <c r="F300">
        <v>82.5</v>
      </c>
      <c r="G300">
        <v>447.58</v>
      </c>
    </row>
    <row r="301" spans="1:7" x14ac:dyDescent="0.25">
      <c r="A301" s="2">
        <v>45092</v>
      </c>
      <c r="B301">
        <v>75.67</v>
      </c>
      <c r="C301">
        <v>70.62</v>
      </c>
      <c r="E301" s="2">
        <v>45092</v>
      </c>
      <c r="F301">
        <v>83.470500000000001</v>
      </c>
      <c r="G301">
        <v>452.79</v>
      </c>
    </row>
    <row r="302" spans="1:7" x14ac:dyDescent="0.25">
      <c r="A302" s="2">
        <v>45091</v>
      </c>
      <c r="B302">
        <v>73.2</v>
      </c>
      <c r="C302">
        <v>68.27</v>
      </c>
      <c r="E302" s="2">
        <v>45091</v>
      </c>
      <c r="F302">
        <v>83.995500000000007</v>
      </c>
      <c r="G302">
        <v>449.88</v>
      </c>
    </row>
    <row r="303" spans="1:7" x14ac:dyDescent="0.25">
      <c r="A303" s="2">
        <v>45090</v>
      </c>
      <c r="B303">
        <v>74.290000000000006</v>
      </c>
      <c r="C303">
        <v>69.42</v>
      </c>
      <c r="E303" s="2">
        <v>45090</v>
      </c>
      <c r="F303">
        <v>83.945499999999996</v>
      </c>
      <c r="G303">
        <v>448.08</v>
      </c>
    </row>
    <row r="304" spans="1:7" x14ac:dyDescent="0.25">
      <c r="A304" s="2">
        <v>45089</v>
      </c>
      <c r="B304">
        <v>71.84</v>
      </c>
      <c r="C304">
        <v>67.12</v>
      </c>
      <c r="E304" s="2">
        <v>45089</v>
      </c>
      <c r="F304">
        <v>83.870500000000007</v>
      </c>
      <c r="G304">
        <v>447.33</v>
      </c>
    </row>
    <row r="305" spans="1:7" x14ac:dyDescent="0.25">
      <c r="A305" s="2">
        <v>45088</v>
      </c>
      <c r="B305">
        <v>74.790000000000006</v>
      </c>
      <c r="C305">
        <v>70.17</v>
      </c>
      <c r="E305" s="2">
        <v>45088</v>
      </c>
      <c r="F305">
        <v>82.720500000000001</v>
      </c>
      <c r="G305">
        <v>446.08</v>
      </c>
    </row>
    <row r="306" spans="1:7" x14ac:dyDescent="0.25">
      <c r="A306" s="2">
        <v>45087</v>
      </c>
      <c r="B306">
        <v>74.790000000000006</v>
      </c>
      <c r="C306">
        <v>70.17</v>
      </c>
      <c r="E306" s="2">
        <v>45087</v>
      </c>
      <c r="F306">
        <v>82.720500000000001</v>
      </c>
      <c r="G306">
        <v>446.08</v>
      </c>
    </row>
    <row r="307" spans="1:7" x14ac:dyDescent="0.25">
      <c r="A307" s="2">
        <v>45086</v>
      </c>
      <c r="B307">
        <v>74.790000000000006</v>
      </c>
      <c r="C307">
        <v>70.17</v>
      </c>
      <c r="E307" s="2">
        <v>45086</v>
      </c>
      <c r="F307">
        <v>82.720500000000001</v>
      </c>
      <c r="G307">
        <v>446.08</v>
      </c>
    </row>
    <row r="308" spans="1:7" x14ac:dyDescent="0.25">
      <c r="A308" s="2">
        <v>45085</v>
      </c>
      <c r="B308">
        <v>75.959999999999994</v>
      </c>
      <c r="C308">
        <v>71.290000000000006</v>
      </c>
      <c r="E308" s="2">
        <v>45085</v>
      </c>
      <c r="F308">
        <v>82</v>
      </c>
      <c r="G308">
        <v>444.08</v>
      </c>
    </row>
    <row r="309" spans="1:7" x14ac:dyDescent="0.25">
      <c r="A309" s="2">
        <v>45084</v>
      </c>
      <c r="B309">
        <v>76.95</v>
      </c>
      <c r="C309">
        <v>72.53</v>
      </c>
      <c r="E309" s="2">
        <v>45084</v>
      </c>
      <c r="F309">
        <v>80.55</v>
      </c>
      <c r="G309">
        <v>445.08</v>
      </c>
    </row>
    <row r="310" spans="1:7" x14ac:dyDescent="0.25">
      <c r="A310" s="2">
        <v>45083</v>
      </c>
      <c r="B310">
        <v>76.290000000000006</v>
      </c>
      <c r="C310">
        <v>71.739999999999995</v>
      </c>
      <c r="E310" s="2">
        <v>45083</v>
      </c>
      <c r="F310">
        <v>80.349999999999994</v>
      </c>
      <c r="G310">
        <v>447.08</v>
      </c>
    </row>
    <row r="311" spans="1:7" x14ac:dyDescent="0.25">
      <c r="A311" s="2">
        <v>45082</v>
      </c>
      <c r="B311">
        <v>76.709999999999994</v>
      </c>
      <c r="C311">
        <v>72.150000000000006</v>
      </c>
      <c r="E311" s="2">
        <v>45082</v>
      </c>
      <c r="F311">
        <v>79.599999999999994</v>
      </c>
      <c r="G311">
        <v>447.88</v>
      </c>
    </row>
    <row r="312" spans="1:7" x14ac:dyDescent="0.25">
      <c r="A312" s="2">
        <v>45081</v>
      </c>
      <c r="B312">
        <v>76.13</v>
      </c>
      <c r="C312">
        <v>71.739999999999995</v>
      </c>
      <c r="E312" s="2">
        <v>45081</v>
      </c>
      <c r="F312">
        <v>80.795500000000004</v>
      </c>
      <c r="G312">
        <v>448.18</v>
      </c>
    </row>
    <row r="313" spans="1:7" x14ac:dyDescent="0.25">
      <c r="A313" s="2">
        <v>45080</v>
      </c>
      <c r="B313">
        <v>76.13</v>
      </c>
      <c r="C313">
        <v>71.739999999999995</v>
      </c>
      <c r="E313" s="2">
        <v>45080</v>
      </c>
      <c r="F313">
        <v>80.795500000000004</v>
      </c>
      <c r="G313">
        <v>448.18</v>
      </c>
    </row>
    <row r="314" spans="1:7" x14ac:dyDescent="0.25">
      <c r="A314" s="2">
        <v>45079</v>
      </c>
      <c r="B314">
        <v>76.13</v>
      </c>
      <c r="C314">
        <v>71.739999999999995</v>
      </c>
      <c r="E314" s="2">
        <v>45079</v>
      </c>
      <c r="F314">
        <v>80.795500000000004</v>
      </c>
      <c r="G314">
        <v>448.18</v>
      </c>
    </row>
    <row r="315" spans="1:7" x14ac:dyDescent="0.25">
      <c r="A315" s="2">
        <v>45078</v>
      </c>
      <c r="B315">
        <v>74.28</v>
      </c>
      <c r="C315">
        <v>70.099999999999994</v>
      </c>
      <c r="E315" s="2">
        <v>45078</v>
      </c>
      <c r="F315">
        <v>80.995500000000007</v>
      </c>
      <c r="G315">
        <v>448.38</v>
      </c>
    </row>
    <row r="316" spans="1:7" x14ac:dyDescent="0.25">
      <c r="A316" s="2">
        <v>45077</v>
      </c>
      <c r="B316">
        <v>72.66</v>
      </c>
      <c r="C316">
        <v>68.09</v>
      </c>
      <c r="E316" s="2">
        <v>45077</v>
      </c>
      <c r="F316">
        <v>81.545500000000004</v>
      </c>
      <c r="G316">
        <v>446.13</v>
      </c>
    </row>
    <row r="317" spans="1:7" x14ac:dyDescent="0.25">
      <c r="A317" s="2">
        <v>45076</v>
      </c>
      <c r="B317">
        <v>73.540000000000006</v>
      </c>
      <c r="C317">
        <v>69.459999999999994</v>
      </c>
      <c r="E317" s="2">
        <v>45076</v>
      </c>
      <c r="F317">
        <v>78.015000000000001</v>
      </c>
      <c r="G317">
        <v>447.2</v>
      </c>
    </row>
    <row r="318" spans="1:7" x14ac:dyDescent="0.25">
      <c r="A318" s="2">
        <v>45075</v>
      </c>
      <c r="B318">
        <v>77.069999999999993</v>
      </c>
      <c r="C318">
        <v>72.67</v>
      </c>
      <c r="E318" s="2">
        <v>45075</v>
      </c>
      <c r="F318">
        <v>79.25</v>
      </c>
      <c r="G318">
        <v>442.98</v>
      </c>
    </row>
    <row r="319" spans="1:7" x14ac:dyDescent="0.25">
      <c r="A319" s="2">
        <v>45074</v>
      </c>
      <c r="B319">
        <v>76.95</v>
      </c>
      <c r="C319">
        <v>72.67</v>
      </c>
      <c r="E319" s="2">
        <v>45074</v>
      </c>
      <c r="F319">
        <v>78.995500000000007</v>
      </c>
      <c r="G319">
        <v>443.98</v>
      </c>
    </row>
    <row r="320" spans="1:7" x14ac:dyDescent="0.25">
      <c r="A320" s="2">
        <v>45073</v>
      </c>
      <c r="B320">
        <v>76.95</v>
      </c>
      <c r="C320">
        <v>72.67</v>
      </c>
      <c r="E320" s="2">
        <v>45073</v>
      </c>
      <c r="F320">
        <v>78.995500000000007</v>
      </c>
      <c r="G320">
        <v>443.98</v>
      </c>
    </row>
    <row r="321" spans="1:7" x14ac:dyDescent="0.25">
      <c r="A321" s="2">
        <v>45072</v>
      </c>
      <c r="B321">
        <v>76.95</v>
      </c>
      <c r="C321">
        <v>72.67</v>
      </c>
      <c r="E321" s="2">
        <v>45072</v>
      </c>
      <c r="F321">
        <v>78.995500000000007</v>
      </c>
      <c r="G321">
        <v>443.98</v>
      </c>
    </row>
    <row r="322" spans="1:7" x14ac:dyDescent="0.25">
      <c r="A322" s="2">
        <v>45071</v>
      </c>
      <c r="B322">
        <v>76.260000000000005</v>
      </c>
      <c r="C322">
        <v>71.83</v>
      </c>
      <c r="E322" s="2">
        <v>45071</v>
      </c>
      <c r="F322">
        <v>80.020499999999998</v>
      </c>
      <c r="G322">
        <v>445.08</v>
      </c>
    </row>
    <row r="323" spans="1:7" x14ac:dyDescent="0.25">
      <c r="A323" s="2">
        <v>45070</v>
      </c>
      <c r="B323">
        <v>78.36</v>
      </c>
      <c r="C323">
        <v>74.34</v>
      </c>
      <c r="E323" s="2">
        <v>45070</v>
      </c>
      <c r="F323">
        <v>79.209999999999994</v>
      </c>
      <c r="G323">
        <v>445.5</v>
      </c>
    </row>
    <row r="324" spans="1:7" x14ac:dyDescent="0.25">
      <c r="A324" s="2">
        <v>45069</v>
      </c>
      <c r="B324">
        <v>76.84</v>
      </c>
      <c r="C324">
        <v>72.91</v>
      </c>
      <c r="E324" s="2">
        <v>45069</v>
      </c>
      <c r="F324">
        <v>80.150000000000006</v>
      </c>
      <c r="G324">
        <v>441.7</v>
      </c>
    </row>
    <row r="325" spans="1:7" x14ac:dyDescent="0.25">
      <c r="A325" s="2">
        <v>45068</v>
      </c>
      <c r="B325">
        <v>75.989999999999995</v>
      </c>
      <c r="C325">
        <v>71.989999999999995</v>
      </c>
      <c r="E325" s="2">
        <v>45068</v>
      </c>
      <c r="F325">
        <v>80.495500000000007</v>
      </c>
      <c r="G325">
        <v>443.75</v>
      </c>
    </row>
    <row r="326" spans="1:7" x14ac:dyDescent="0.25">
      <c r="A326" s="2">
        <v>45067</v>
      </c>
      <c r="B326">
        <v>75.58</v>
      </c>
      <c r="C326">
        <v>71.55</v>
      </c>
      <c r="E326" s="2">
        <v>45067</v>
      </c>
      <c r="F326">
        <v>79.099999999999994</v>
      </c>
      <c r="G326">
        <v>448.1</v>
      </c>
    </row>
    <row r="327" spans="1:7" x14ac:dyDescent="0.25">
      <c r="A327" s="2">
        <v>45066</v>
      </c>
      <c r="B327">
        <v>75.58</v>
      </c>
      <c r="C327">
        <v>71.55</v>
      </c>
      <c r="E327" s="2">
        <v>45066</v>
      </c>
      <c r="F327">
        <v>79.099999999999994</v>
      </c>
      <c r="G327">
        <v>448.1</v>
      </c>
    </row>
    <row r="328" spans="1:7" x14ac:dyDescent="0.25">
      <c r="A328" s="2">
        <v>45065</v>
      </c>
      <c r="B328">
        <v>75.58</v>
      </c>
      <c r="C328">
        <v>71.55</v>
      </c>
      <c r="E328" s="2">
        <v>45065</v>
      </c>
      <c r="F328">
        <v>79.099999999999994</v>
      </c>
      <c r="G328">
        <v>448.1</v>
      </c>
    </row>
    <row r="329" spans="1:7" x14ac:dyDescent="0.25">
      <c r="A329" s="2">
        <v>45064</v>
      </c>
      <c r="B329">
        <v>75.86</v>
      </c>
      <c r="C329">
        <v>71.86</v>
      </c>
      <c r="E329" s="2">
        <v>45064</v>
      </c>
      <c r="F329">
        <v>80.395499999999998</v>
      </c>
      <c r="G329">
        <v>447.48</v>
      </c>
    </row>
    <row r="330" spans="1:7" x14ac:dyDescent="0.25">
      <c r="A330" s="2">
        <v>45063</v>
      </c>
      <c r="B330">
        <v>76.959999999999994</v>
      </c>
      <c r="C330">
        <v>72.83</v>
      </c>
      <c r="E330" s="2">
        <v>45063</v>
      </c>
      <c r="F330">
        <v>80.295500000000004</v>
      </c>
      <c r="G330">
        <v>449.38</v>
      </c>
    </row>
    <row r="331" spans="1:7" x14ac:dyDescent="0.25">
      <c r="A331" s="2">
        <v>45062</v>
      </c>
      <c r="B331">
        <v>74.91</v>
      </c>
      <c r="C331">
        <v>70.86</v>
      </c>
      <c r="E331" s="2">
        <v>45062</v>
      </c>
      <c r="F331">
        <v>79.489999999999995</v>
      </c>
      <c r="G331">
        <v>449.78</v>
      </c>
    </row>
    <row r="332" spans="1:7" x14ac:dyDescent="0.25">
      <c r="A332" s="2">
        <v>45061</v>
      </c>
      <c r="B332">
        <v>75.23</v>
      </c>
      <c r="C332">
        <v>71.11</v>
      </c>
      <c r="E332" s="2">
        <v>45061</v>
      </c>
      <c r="F332">
        <v>79.770499999999998</v>
      </c>
      <c r="G332">
        <v>450.48</v>
      </c>
    </row>
    <row r="333" spans="1:7" x14ac:dyDescent="0.25">
      <c r="A333" s="2">
        <v>45060</v>
      </c>
      <c r="B333">
        <v>74.17</v>
      </c>
      <c r="C333">
        <v>70.040000000000006</v>
      </c>
      <c r="E333" s="2">
        <v>45060</v>
      </c>
      <c r="F333">
        <v>76.36</v>
      </c>
      <c r="G333">
        <v>447.68</v>
      </c>
    </row>
    <row r="334" spans="1:7" x14ac:dyDescent="0.25">
      <c r="A334" s="2">
        <v>45059</v>
      </c>
      <c r="B334">
        <v>74.17</v>
      </c>
      <c r="C334">
        <v>70.040000000000006</v>
      </c>
      <c r="E334" s="2">
        <v>45059</v>
      </c>
      <c r="F334">
        <v>76.36</v>
      </c>
      <c r="G334">
        <v>447.68</v>
      </c>
    </row>
    <row r="335" spans="1:7" x14ac:dyDescent="0.25">
      <c r="A335" s="2">
        <v>45058</v>
      </c>
      <c r="B335">
        <v>74.17</v>
      </c>
      <c r="C335">
        <v>70.040000000000006</v>
      </c>
      <c r="E335" s="2">
        <v>45058</v>
      </c>
      <c r="F335">
        <v>76.36</v>
      </c>
      <c r="G335">
        <v>447.68</v>
      </c>
    </row>
    <row r="336" spans="1:7" x14ac:dyDescent="0.25">
      <c r="A336" s="2">
        <v>45057</v>
      </c>
      <c r="B336">
        <v>74.98</v>
      </c>
      <c r="C336">
        <v>70.87</v>
      </c>
      <c r="E336" s="2">
        <v>45057</v>
      </c>
      <c r="F336">
        <v>76.995500000000007</v>
      </c>
      <c r="G336">
        <v>443.88</v>
      </c>
    </row>
    <row r="337" spans="1:7" x14ac:dyDescent="0.25">
      <c r="A337" s="2">
        <v>45056</v>
      </c>
      <c r="B337">
        <v>76.41</v>
      </c>
      <c r="C337">
        <v>72.56</v>
      </c>
      <c r="E337" s="2">
        <v>45056</v>
      </c>
      <c r="F337">
        <v>76.099999999999994</v>
      </c>
      <c r="G337">
        <v>443.5</v>
      </c>
    </row>
    <row r="338" spans="1:7" x14ac:dyDescent="0.25">
      <c r="A338" s="2">
        <v>45055</v>
      </c>
      <c r="B338">
        <v>77.44</v>
      </c>
      <c r="C338">
        <v>73.709999999999994</v>
      </c>
      <c r="E338" s="2">
        <v>45055</v>
      </c>
      <c r="F338">
        <v>77.692999999999998</v>
      </c>
      <c r="G338">
        <v>442.98</v>
      </c>
    </row>
    <row r="339" spans="1:7" x14ac:dyDescent="0.25">
      <c r="A339" s="2">
        <v>45054</v>
      </c>
      <c r="B339">
        <v>77.010000000000005</v>
      </c>
      <c r="C339">
        <v>73.16</v>
      </c>
      <c r="E339" s="2">
        <v>45054</v>
      </c>
      <c r="F339">
        <v>77.720500000000001</v>
      </c>
      <c r="G339">
        <v>442.98</v>
      </c>
    </row>
    <row r="340" spans="1:7" x14ac:dyDescent="0.25">
      <c r="A340" s="2">
        <v>45053</v>
      </c>
      <c r="B340">
        <v>75.3</v>
      </c>
      <c r="C340">
        <v>71.34</v>
      </c>
      <c r="E340" s="2">
        <v>45053</v>
      </c>
      <c r="F340">
        <v>77.805499999999995</v>
      </c>
      <c r="G340">
        <v>442.98</v>
      </c>
    </row>
    <row r="341" spans="1:7" x14ac:dyDescent="0.25">
      <c r="A341" s="2">
        <v>45052</v>
      </c>
      <c r="B341">
        <v>75.3</v>
      </c>
      <c r="C341">
        <v>71.34</v>
      </c>
      <c r="E341" s="2">
        <v>45052</v>
      </c>
      <c r="F341">
        <v>77.805499999999995</v>
      </c>
      <c r="G341">
        <v>442.98</v>
      </c>
    </row>
    <row r="342" spans="1:7" x14ac:dyDescent="0.25">
      <c r="A342" s="2">
        <v>45051</v>
      </c>
      <c r="B342">
        <v>75.3</v>
      </c>
      <c r="C342">
        <v>71.34</v>
      </c>
      <c r="E342" s="2">
        <v>45051</v>
      </c>
      <c r="F342">
        <v>77.805499999999995</v>
      </c>
      <c r="G342">
        <v>442.98</v>
      </c>
    </row>
    <row r="343" spans="1:7" x14ac:dyDescent="0.25">
      <c r="A343" s="2">
        <v>45050</v>
      </c>
      <c r="B343">
        <v>72.5</v>
      </c>
      <c r="C343">
        <v>68.56</v>
      </c>
      <c r="E343" s="2">
        <v>45050</v>
      </c>
      <c r="F343">
        <v>78.495500000000007</v>
      </c>
      <c r="G343">
        <v>444.78</v>
      </c>
    </row>
    <row r="344" spans="1:7" x14ac:dyDescent="0.25">
      <c r="A344" s="2">
        <v>45049</v>
      </c>
      <c r="B344">
        <v>72.33</v>
      </c>
      <c r="C344">
        <v>68.599999999999994</v>
      </c>
      <c r="E344" s="2">
        <v>45049</v>
      </c>
      <c r="F344">
        <v>78.5</v>
      </c>
      <c r="G344">
        <v>445.18</v>
      </c>
    </row>
    <row r="345" spans="1:7" x14ac:dyDescent="0.25">
      <c r="A345" s="2">
        <v>45048</v>
      </c>
      <c r="B345">
        <v>75.319999999999993</v>
      </c>
      <c r="C345">
        <v>71.66</v>
      </c>
      <c r="E345" s="2">
        <v>45048</v>
      </c>
      <c r="F345">
        <v>80.105500000000006</v>
      </c>
      <c r="G345">
        <v>447.45</v>
      </c>
    </row>
    <row r="346" spans="1:7" x14ac:dyDescent="0.25">
      <c r="A346" s="2">
        <v>45047</v>
      </c>
      <c r="B346">
        <v>79.31</v>
      </c>
      <c r="C346">
        <v>75.66</v>
      </c>
      <c r="E346" s="2">
        <v>45047</v>
      </c>
      <c r="F346">
        <v>79.7</v>
      </c>
      <c r="G346">
        <v>451.58</v>
      </c>
    </row>
    <row r="347" spans="1:7" x14ac:dyDescent="0.25">
      <c r="A347" s="2">
        <v>45046</v>
      </c>
      <c r="B347">
        <v>79.540000000000006</v>
      </c>
      <c r="C347">
        <v>76.78</v>
      </c>
      <c r="E347" s="2">
        <v>45046</v>
      </c>
      <c r="F347">
        <v>79.45</v>
      </c>
      <c r="G347">
        <v>451.58</v>
      </c>
    </row>
    <row r="348" spans="1:7" x14ac:dyDescent="0.25">
      <c r="A348" s="2">
        <v>45045</v>
      </c>
      <c r="B348">
        <v>79.540000000000006</v>
      </c>
      <c r="C348">
        <v>76.78</v>
      </c>
      <c r="E348" s="2">
        <v>45045</v>
      </c>
      <c r="F348">
        <v>79.45</v>
      </c>
      <c r="G348">
        <v>451.58</v>
      </c>
    </row>
    <row r="349" spans="1:7" x14ac:dyDescent="0.25">
      <c r="A349" s="2">
        <v>45044</v>
      </c>
      <c r="B349">
        <v>79.540000000000006</v>
      </c>
      <c r="C349">
        <v>76.78</v>
      </c>
      <c r="E349" s="2">
        <v>45044</v>
      </c>
      <c r="F349">
        <v>79.45</v>
      </c>
      <c r="G349">
        <v>451.58</v>
      </c>
    </row>
    <row r="350" spans="1:7" x14ac:dyDescent="0.25">
      <c r="A350" s="2">
        <v>45043</v>
      </c>
      <c r="B350">
        <v>78.37</v>
      </c>
      <c r="C350">
        <v>74.760000000000005</v>
      </c>
      <c r="E350" s="2">
        <v>45043</v>
      </c>
      <c r="F350">
        <v>81.595500000000001</v>
      </c>
      <c r="G350">
        <v>455.59</v>
      </c>
    </row>
    <row r="351" spans="1:7" x14ac:dyDescent="0.25">
      <c r="A351" s="2">
        <v>45042</v>
      </c>
      <c r="B351">
        <v>77.69</v>
      </c>
      <c r="C351">
        <v>74.3</v>
      </c>
      <c r="E351" s="2">
        <v>45042</v>
      </c>
      <c r="F351">
        <v>82.120500000000007</v>
      </c>
      <c r="G351">
        <v>454.19</v>
      </c>
    </row>
    <row r="352" spans="1:7" x14ac:dyDescent="0.25">
      <c r="A352" s="2">
        <v>45041</v>
      </c>
      <c r="B352">
        <v>80.77</v>
      </c>
      <c r="C352">
        <v>77.069999999999993</v>
      </c>
      <c r="E352" s="2">
        <v>45041</v>
      </c>
      <c r="F352">
        <v>80.7</v>
      </c>
      <c r="G352">
        <v>453.69</v>
      </c>
    </row>
    <row r="353" spans="1:7" x14ac:dyDescent="0.25">
      <c r="A353" s="2">
        <v>45040</v>
      </c>
      <c r="B353">
        <v>82.73</v>
      </c>
      <c r="C353">
        <v>78.760000000000005</v>
      </c>
      <c r="E353" s="2">
        <v>45040</v>
      </c>
      <c r="F353">
        <v>80.495000000000005</v>
      </c>
      <c r="G353">
        <v>456.69</v>
      </c>
    </row>
    <row r="354" spans="1:7" x14ac:dyDescent="0.25">
      <c r="A354" s="2">
        <v>45039</v>
      </c>
      <c r="B354">
        <v>81.66</v>
      </c>
      <c r="C354">
        <v>77.87</v>
      </c>
      <c r="E354" s="2">
        <v>45039</v>
      </c>
      <c r="F354">
        <v>80.45</v>
      </c>
      <c r="G354">
        <v>454.6</v>
      </c>
    </row>
    <row r="355" spans="1:7" x14ac:dyDescent="0.25">
      <c r="A355" s="2">
        <v>45038</v>
      </c>
      <c r="B355">
        <v>81.66</v>
      </c>
      <c r="C355">
        <v>77.87</v>
      </c>
      <c r="E355" s="2">
        <v>45038</v>
      </c>
      <c r="F355">
        <v>80.45</v>
      </c>
      <c r="G355">
        <v>454.6</v>
      </c>
    </row>
    <row r="356" spans="1:7" x14ac:dyDescent="0.25">
      <c r="A356" s="2">
        <v>45037</v>
      </c>
      <c r="B356">
        <v>81.66</v>
      </c>
      <c r="C356">
        <v>77.87</v>
      </c>
      <c r="E356" s="2">
        <v>45037</v>
      </c>
      <c r="F356">
        <v>80.45</v>
      </c>
      <c r="G356">
        <v>454.6</v>
      </c>
    </row>
    <row r="357" spans="1:7" x14ac:dyDescent="0.25">
      <c r="A357" s="2">
        <v>45036</v>
      </c>
      <c r="B357">
        <v>81.099999999999994</v>
      </c>
      <c r="C357">
        <v>77.290000000000006</v>
      </c>
      <c r="E357" s="2">
        <v>45036</v>
      </c>
      <c r="F357">
        <v>80.8</v>
      </c>
      <c r="G357">
        <v>456.19</v>
      </c>
    </row>
    <row r="358" spans="1:7" x14ac:dyDescent="0.25">
      <c r="A358" s="2">
        <v>45035</v>
      </c>
      <c r="B358">
        <v>83.12</v>
      </c>
      <c r="C358">
        <v>79.16</v>
      </c>
      <c r="E358" s="2">
        <v>45035</v>
      </c>
      <c r="F358">
        <v>81.695499999999996</v>
      </c>
      <c r="G358">
        <v>456.69</v>
      </c>
    </row>
    <row r="359" spans="1:7" x14ac:dyDescent="0.25">
      <c r="A359" s="2">
        <v>45034</v>
      </c>
      <c r="B359">
        <v>84.77</v>
      </c>
      <c r="C359">
        <v>80.86</v>
      </c>
      <c r="E359" s="2">
        <v>45034</v>
      </c>
      <c r="F359">
        <v>81.825500000000005</v>
      </c>
      <c r="G359">
        <v>451.68</v>
      </c>
    </row>
    <row r="360" spans="1:7" x14ac:dyDescent="0.25">
      <c r="A360" s="2">
        <v>45033</v>
      </c>
      <c r="B360">
        <v>84.76</v>
      </c>
      <c r="C360">
        <v>80.83</v>
      </c>
      <c r="E360" s="2">
        <v>45033</v>
      </c>
      <c r="F360">
        <v>81.893000000000001</v>
      </c>
      <c r="G360">
        <v>450</v>
      </c>
    </row>
    <row r="361" spans="1:7" x14ac:dyDescent="0.25">
      <c r="A361" s="2">
        <v>45032</v>
      </c>
      <c r="B361">
        <v>86.31</v>
      </c>
      <c r="C361">
        <v>82.52</v>
      </c>
      <c r="E361" s="2">
        <v>45032</v>
      </c>
      <c r="F361">
        <v>80.55</v>
      </c>
      <c r="G361">
        <v>450.88</v>
      </c>
    </row>
    <row r="362" spans="1:7" x14ac:dyDescent="0.25">
      <c r="A362" s="2">
        <v>45031</v>
      </c>
      <c r="B362">
        <v>86.31</v>
      </c>
      <c r="C362">
        <v>82.52</v>
      </c>
      <c r="E362" s="2">
        <v>45031</v>
      </c>
      <c r="F362">
        <v>80.55</v>
      </c>
      <c r="G362">
        <v>450.88</v>
      </c>
    </row>
    <row r="363" spans="1:7" x14ac:dyDescent="0.25">
      <c r="A363" s="2">
        <v>45030</v>
      </c>
      <c r="B363">
        <v>86.31</v>
      </c>
      <c r="C363">
        <v>82.52</v>
      </c>
      <c r="E363" s="2">
        <v>45030</v>
      </c>
      <c r="F363">
        <v>80.55</v>
      </c>
      <c r="G363">
        <v>450.88</v>
      </c>
    </row>
    <row r="364" spans="1:7" x14ac:dyDescent="0.25">
      <c r="A364" s="2">
        <v>45029</v>
      </c>
      <c r="B364">
        <v>86.09</v>
      </c>
      <c r="C364">
        <v>82.16</v>
      </c>
      <c r="E364" s="2">
        <v>45029</v>
      </c>
      <c r="F364">
        <v>81.695499999999996</v>
      </c>
      <c r="G364">
        <v>450.75</v>
      </c>
    </row>
    <row r="365" spans="1:7" x14ac:dyDescent="0.25">
      <c r="A365" s="2">
        <v>45028</v>
      </c>
      <c r="B365">
        <v>87.33</v>
      </c>
      <c r="C365">
        <v>83.26</v>
      </c>
      <c r="E365" s="2">
        <v>45028</v>
      </c>
      <c r="F365">
        <v>81.22</v>
      </c>
      <c r="G365">
        <v>451.98</v>
      </c>
    </row>
    <row r="366" spans="1:7" x14ac:dyDescent="0.25">
      <c r="A366" s="2">
        <v>45027</v>
      </c>
      <c r="B366">
        <v>85.61</v>
      </c>
      <c r="C366">
        <v>81.53</v>
      </c>
      <c r="E366" s="2">
        <v>45027</v>
      </c>
      <c r="F366">
        <v>81.095500000000001</v>
      </c>
      <c r="G366">
        <v>451</v>
      </c>
    </row>
    <row r="367" spans="1:7" x14ac:dyDescent="0.25">
      <c r="A367" s="2">
        <v>45026</v>
      </c>
      <c r="B367">
        <v>84.18</v>
      </c>
      <c r="C367">
        <v>79.739999999999995</v>
      </c>
      <c r="E367" s="2">
        <v>45026</v>
      </c>
      <c r="F367">
        <v>81.650000000000006</v>
      </c>
      <c r="G367">
        <v>444.65</v>
      </c>
    </row>
    <row r="368" spans="1:7" x14ac:dyDescent="0.25">
      <c r="A368" s="2">
        <v>45025</v>
      </c>
      <c r="B368">
        <v>85.12</v>
      </c>
      <c r="C368">
        <v>80.7</v>
      </c>
      <c r="E368" s="2">
        <v>45025</v>
      </c>
      <c r="F368">
        <v>80.099999999999994</v>
      </c>
      <c r="G368">
        <v>445.08</v>
      </c>
    </row>
    <row r="369" spans="1:7" x14ac:dyDescent="0.25">
      <c r="A369" s="2">
        <v>45024</v>
      </c>
      <c r="B369">
        <v>85.12</v>
      </c>
      <c r="C369">
        <v>80.7</v>
      </c>
      <c r="E369" s="2">
        <v>45024</v>
      </c>
      <c r="F369">
        <v>80.099999999999994</v>
      </c>
      <c r="G369">
        <v>445.08</v>
      </c>
    </row>
    <row r="370" spans="1:7" x14ac:dyDescent="0.25">
      <c r="A370" s="2">
        <v>45023</v>
      </c>
      <c r="B370">
        <v>85.12</v>
      </c>
      <c r="C370">
        <v>80.7</v>
      </c>
      <c r="E370" s="2">
        <v>45023</v>
      </c>
      <c r="F370">
        <v>80.099999999999994</v>
      </c>
      <c r="G370">
        <v>445.08</v>
      </c>
    </row>
    <row r="371" spans="1:7" x14ac:dyDescent="0.25">
      <c r="A371" s="2">
        <v>45022</v>
      </c>
      <c r="B371">
        <v>85.12</v>
      </c>
      <c r="C371">
        <v>80.7</v>
      </c>
      <c r="E371" s="2">
        <v>45022</v>
      </c>
      <c r="F371">
        <v>80.2</v>
      </c>
      <c r="G371">
        <v>445.58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2:G371"/>
  <sheetViews>
    <sheetView workbookViewId="0">
      <selection activeCell="I18" sqref="I18"/>
    </sheetView>
  </sheetViews>
  <sheetFormatPr defaultRowHeight="15" x14ac:dyDescent="0.25"/>
  <cols>
    <col min="1" max="1" width="12.140625" customWidth="1"/>
    <col min="4" max="4" width="14" customWidth="1"/>
    <col min="5" max="5" width="10.7109375" customWidth="1"/>
  </cols>
  <sheetData>
    <row r="2" spans="1:7" x14ac:dyDescent="0.25">
      <c r="A2" t="s">
        <v>0</v>
      </c>
      <c r="B2" s="1" t="s">
        <v>19</v>
      </c>
      <c r="C2" s="1" t="s">
        <v>34</v>
      </c>
      <c r="E2" t="s">
        <v>0</v>
      </c>
      <c r="F2" s="1" t="s">
        <v>467</v>
      </c>
      <c r="G2" s="1" t="s">
        <v>21</v>
      </c>
    </row>
    <row r="3" spans="1:7" x14ac:dyDescent="0.25">
      <c r="A3" t="s">
        <v>40</v>
      </c>
      <c r="B3" s="1">
        <v>365</v>
      </c>
      <c r="E3" t="s">
        <v>40</v>
      </c>
      <c r="F3" s="1">
        <v>365</v>
      </c>
    </row>
    <row r="4" spans="1:7" x14ac:dyDescent="0.25">
      <c r="A4" s="2"/>
      <c r="B4" t="s">
        <v>498</v>
      </c>
      <c r="C4" t="s">
        <v>499</v>
      </c>
      <c r="E4" s="2"/>
      <c r="F4" t="s">
        <v>402</v>
      </c>
      <c r="G4" t="s">
        <v>393</v>
      </c>
    </row>
    <row r="5" spans="1:7" x14ac:dyDescent="0.25">
      <c r="A5" t="s">
        <v>581</v>
      </c>
      <c r="E5" t="s">
        <v>581</v>
      </c>
    </row>
    <row r="6" spans="1:7" x14ac:dyDescent="0.25">
      <c r="A6" t="s">
        <v>42</v>
      </c>
      <c r="B6" t="s">
        <v>43</v>
      </c>
      <c r="C6" t="s">
        <v>43</v>
      </c>
      <c r="E6" t="s">
        <v>42</v>
      </c>
      <c r="F6" t="s">
        <v>44</v>
      </c>
      <c r="G6" t="s">
        <v>44</v>
      </c>
    </row>
    <row r="7" spans="1:7" x14ac:dyDescent="0.25">
      <c r="A7" s="2">
        <v>45385</v>
      </c>
      <c r="B7">
        <v>89.35</v>
      </c>
      <c r="C7">
        <v>85.43</v>
      </c>
      <c r="E7" s="2">
        <v>45385</v>
      </c>
      <c r="F7">
        <v>92.295500000000004</v>
      </c>
      <c r="G7">
        <v>446.3</v>
      </c>
    </row>
    <row r="8" spans="1:7" x14ac:dyDescent="0.25">
      <c r="A8" s="2">
        <v>45384</v>
      </c>
      <c r="B8">
        <v>88.92</v>
      </c>
      <c r="C8">
        <v>85.15</v>
      </c>
      <c r="E8" s="2">
        <v>45384</v>
      </c>
      <c r="F8">
        <v>92.470500000000001</v>
      </c>
      <c r="G8">
        <v>446.5</v>
      </c>
    </row>
    <row r="9" spans="1:7" x14ac:dyDescent="0.25">
      <c r="A9" s="2">
        <v>45383</v>
      </c>
      <c r="B9">
        <v>87.42</v>
      </c>
      <c r="C9">
        <v>83.71</v>
      </c>
      <c r="E9" s="2">
        <v>45383</v>
      </c>
      <c r="F9">
        <v>92.282499999999999</v>
      </c>
      <c r="G9">
        <v>447.08</v>
      </c>
    </row>
    <row r="10" spans="1:7" x14ac:dyDescent="0.25">
      <c r="A10" s="2">
        <v>45382</v>
      </c>
      <c r="B10">
        <v>87.48</v>
      </c>
      <c r="C10">
        <v>83.17</v>
      </c>
      <c r="E10" s="2">
        <v>45382</v>
      </c>
      <c r="F10">
        <v>92.570499999999996</v>
      </c>
      <c r="G10">
        <v>445.92</v>
      </c>
    </row>
    <row r="11" spans="1:7" x14ac:dyDescent="0.25">
      <c r="A11" s="2">
        <v>45381</v>
      </c>
      <c r="B11">
        <v>87.48</v>
      </c>
      <c r="C11">
        <v>83.17</v>
      </c>
      <c r="E11" s="2">
        <v>45381</v>
      </c>
      <c r="F11">
        <v>92.570499999999996</v>
      </c>
      <c r="G11">
        <v>445.92</v>
      </c>
    </row>
    <row r="12" spans="1:7" x14ac:dyDescent="0.25">
      <c r="A12" s="2">
        <v>45380</v>
      </c>
      <c r="B12">
        <v>87.48</v>
      </c>
      <c r="C12">
        <v>83.17</v>
      </c>
      <c r="E12" s="2">
        <v>45380</v>
      </c>
      <c r="F12">
        <v>92.570499999999996</v>
      </c>
      <c r="G12">
        <v>445.92</v>
      </c>
    </row>
    <row r="13" spans="1:7" x14ac:dyDescent="0.25">
      <c r="A13" s="2">
        <v>45379</v>
      </c>
      <c r="B13">
        <v>87.48</v>
      </c>
      <c r="C13">
        <v>83.17</v>
      </c>
      <c r="E13" s="2">
        <v>45379</v>
      </c>
      <c r="F13">
        <v>92.322999999999993</v>
      </c>
      <c r="G13">
        <v>447.78</v>
      </c>
    </row>
    <row r="14" spans="1:7" x14ac:dyDescent="0.25">
      <c r="A14" s="2">
        <v>45378</v>
      </c>
      <c r="B14">
        <v>86.09</v>
      </c>
      <c r="C14">
        <v>81.349999999999994</v>
      </c>
      <c r="E14" s="2">
        <v>45378</v>
      </c>
      <c r="F14">
        <v>92.445499999999996</v>
      </c>
      <c r="G14">
        <v>449.38</v>
      </c>
    </row>
    <row r="15" spans="1:7" x14ac:dyDescent="0.25">
      <c r="A15" s="2">
        <v>45377</v>
      </c>
      <c r="B15">
        <v>86.25</v>
      </c>
      <c r="C15">
        <v>81.62</v>
      </c>
      <c r="E15" s="2">
        <v>45377</v>
      </c>
      <c r="F15">
        <v>92.470500000000001</v>
      </c>
      <c r="G15">
        <v>449.42</v>
      </c>
    </row>
    <row r="16" spans="1:7" x14ac:dyDescent="0.25">
      <c r="A16" s="2">
        <v>45376</v>
      </c>
      <c r="B16">
        <v>86.75</v>
      </c>
      <c r="C16">
        <v>81.95</v>
      </c>
      <c r="E16" s="2">
        <v>45376</v>
      </c>
      <c r="F16">
        <v>92.895499999999998</v>
      </c>
      <c r="G16">
        <v>449.88</v>
      </c>
    </row>
    <row r="17" spans="1:7" x14ac:dyDescent="0.25">
      <c r="A17" s="2">
        <v>45375</v>
      </c>
      <c r="B17">
        <v>85.43</v>
      </c>
      <c r="C17">
        <v>80.63</v>
      </c>
      <c r="E17" s="2">
        <v>45375</v>
      </c>
      <c r="F17">
        <v>92.120500000000007</v>
      </c>
      <c r="G17">
        <v>449.88</v>
      </c>
    </row>
    <row r="18" spans="1:7" x14ac:dyDescent="0.25">
      <c r="A18" s="2">
        <v>45374</v>
      </c>
      <c r="B18">
        <v>85.43</v>
      </c>
      <c r="C18">
        <v>80.63</v>
      </c>
      <c r="E18" s="2">
        <v>45374</v>
      </c>
      <c r="F18">
        <v>92.120500000000007</v>
      </c>
      <c r="G18">
        <v>449.88</v>
      </c>
    </row>
    <row r="19" spans="1:7" x14ac:dyDescent="0.25">
      <c r="A19" s="2">
        <v>45373</v>
      </c>
      <c r="B19">
        <v>85.43</v>
      </c>
      <c r="C19">
        <v>80.63</v>
      </c>
      <c r="E19" s="2">
        <v>45373</v>
      </c>
      <c r="F19">
        <v>92.120500000000007</v>
      </c>
      <c r="G19">
        <v>449.88</v>
      </c>
    </row>
    <row r="20" spans="1:7" x14ac:dyDescent="0.25">
      <c r="A20" s="2">
        <v>45372</v>
      </c>
      <c r="B20">
        <v>85.78</v>
      </c>
      <c r="C20">
        <v>81.069999999999993</v>
      </c>
      <c r="E20" s="2">
        <v>45372</v>
      </c>
      <c r="F20">
        <v>91.870500000000007</v>
      </c>
      <c r="G20">
        <v>449.88</v>
      </c>
    </row>
    <row r="21" spans="1:7" x14ac:dyDescent="0.25">
      <c r="A21" s="2">
        <v>45371</v>
      </c>
      <c r="B21">
        <v>85.95</v>
      </c>
      <c r="C21">
        <v>81.680000000000007</v>
      </c>
      <c r="E21" s="2">
        <v>45371</v>
      </c>
      <c r="F21">
        <v>92.245500000000007</v>
      </c>
      <c r="G21">
        <v>449.88</v>
      </c>
    </row>
    <row r="22" spans="1:7" x14ac:dyDescent="0.25">
      <c r="A22" s="2">
        <v>45370</v>
      </c>
      <c r="B22">
        <v>87.38</v>
      </c>
      <c r="C22">
        <v>83.47</v>
      </c>
      <c r="E22" s="2">
        <v>45370</v>
      </c>
      <c r="F22">
        <v>92.242999999999995</v>
      </c>
      <c r="G22">
        <v>451.48</v>
      </c>
    </row>
    <row r="23" spans="1:7" x14ac:dyDescent="0.25">
      <c r="A23" s="2">
        <v>45369</v>
      </c>
      <c r="B23">
        <v>86.89</v>
      </c>
      <c r="C23">
        <v>82.72</v>
      </c>
      <c r="E23" s="2">
        <v>45369</v>
      </c>
      <c r="F23">
        <v>91.441999999999993</v>
      </c>
      <c r="G23">
        <v>449.53</v>
      </c>
    </row>
    <row r="24" spans="1:7" x14ac:dyDescent="0.25">
      <c r="A24" s="2">
        <v>45368</v>
      </c>
      <c r="B24">
        <v>85.34</v>
      </c>
      <c r="C24">
        <v>81.040000000000006</v>
      </c>
      <c r="E24" s="2">
        <v>45368</v>
      </c>
      <c r="F24">
        <v>92.520499999999998</v>
      </c>
      <c r="G24">
        <v>449.48</v>
      </c>
    </row>
    <row r="25" spans="1:7" x14ac:dyDescent="0.25">
      <c r="A25" s="2">
        <v>45367</v>
      </c>
      <c r="B25">
        <v>85.34</v>
      </c>
      <c r="C25">
        <v>81.040000000000006</v>
      </c>
      <c r="E25" s="2">
        <v>45367</v>
      </c>
      <c r="F25">
        <v>92.520499999999998</v>
      </c>
      <c r="G25">
        <v>449.48</v>
      </c>
    </row>
    <row r="26" spans="1:7" x14ac:dyDescent="0.25">
      <c r="A26" s="2">
        <v>45366</v>
      </c>
      <c r="B26">
        <v>85.34</v>
      </c>
      <c r="C26">
        <v>81.040000000000006</v>
      </c>
      <c r="E26" s="2">
        <v>45366</v>
      </c>
      <c r="F26">
        <v>92.520499999999998</v>
      </c>
      <c r="G26">
        <v>449.48</v>
      </c>
    </row>
    <row r="27" spans="1:7" x14ac:dyDescent="0.25">
      <c r="A27" s="2">
        <v>45365</v>
      </c>
      <c r="B27">
        <v>85.42</v>
      </c>
      <c r="C27">
        <v>81.260000000000005</v>
      </c>
      <c r="E27" s="2">
        <v>45365</v>
      </c>
      <c r="F27">
        <v>91.520499999999998</v>
      </c>
      <c r="G27">
        <v>447.63</v>
      </c>
    </row>
    <row r="28" spans="1:7" x14ac:dyDescent="0.25">
      <c r="A28" s="2">
        <v>45364</v>
      </c>
      <c r="B28">
        <v>84.03</v>
      </c>
      <c r="C28">
        <v>79.72</v>
      </c>
      <c r="E28" s="2">
        <v>45364</v>
      </c>
      <c r="F28">
        <v>91.345500000000001</v>
      </c>
      <c r="G28">
        <v>449.98</v>
      </c>
    </row>
    <row r="29" spans="1:7" x14ac:dyDescent="0.25">
      <c r="A29" s="2">
        <v>45363</v>
      </c>
      <c r="B29">
        <v>81.92</v>
      </c>
      <c r="C29">
        <v>77.56</v>
      </c>
      <c r="E29" s="2">
        <v>45363</v>
      </c>
      <c r="F29">
        <v>91.685500000000005</v>
      </c>
      <c r="G29">
        <v>448.65</v>
      </c>
    </row>
    <row r="30" spans="1:7" x14ac:dyDescent="0.25">
      <c r="A30" s="2">
        <v>45362</v>
      </c>
      <c r="B30">
        <v>82.21</v>
      </c>
      <c r="C30">
        <v>77.930000000000007</v>
      </c>
      <c r="E30" s="2">
        <v>45362</v>
      </c>
      <c r="F30">
        <v>90.995500000000007</v>
      </c>
      <c r="G30">
        <v>449.58</v>
      </c>
    </row>
    <row r="31" spans="1:7" x14ac:dyDescent="0.25">
      <c r="A31" s="2">
        <v>45361</v>
      </c>
      <c r="B31">
        <v>82.08</v>
      </c>
      <c r="C31">
        <v>78.010000000000005</v>
      </c>
      <c r="E31" s="2">
        <v>45361</v>
      </c>
      <c r="F31">
        <v>90.944900000000004</v>
      </c>
      <c r="G31">
        <v>445.46</v>
      </c>
    </row>
    <row r="32" spans="1:7" x14ac:dyDescent="0.25">
      <c r="A32" s="2">
        <v>45360</v>
      </c>
      <c r="B32">
        <v>82.08</v>
      </c>
      <c r="C32">
        <v>78.010000000000005</v>
      </c>
      <c r="E32" s="2">
        <v>45360</v>
      </c>
      <c r="F32">
        <v>90.944900000000004</v>
      </c>
      <c r="G32">
        <v>445.46</v>
      </c>
    </row>
    <row r="33" spans="1:7" x14ac:dyDescent="0.25">
      <c r="A33" s="2">
        <v>45359</v>
      </c>
      <c r="B33">
        <v>82.08</v>
      </c>
      <c r="C33">
        <v>78.010000000000005</v>
      </c>
      <c r="E33" s="2">
        <v>45359</v>
      </c>
      <c r="F33">
        <v>90.944900000000004</v>
      </c>
      <c r="G33">
        <v>445.46</v>
      </c>
    </row>
    <row r="34" spans="1:7" x14ac:dyDescent="0.25">
      <c r="A34" s="2">
        <v>45358</v>
      </c>
      <c r="B34">
        <v>82.96</v>
      </c>
      <c r="C34">
        <v>78.930000000000007</v>
      </c>
      <c r="E34" s="2">
        <v>45358</v>
      </c>
      <c r="F34">
        <v>90.645499999999998</v>
      </c>
      <c r="G34">
        <v>445.46</v>
      </c>
    </row>
    <row r="35" spans="1:7" x14ac:dyDescent="0.25">
      <c r="A35" s="2">
        <v>45357</v>
      </c>
      <c r="B35">
        <v>82.96</v>
      </c>
      <c r="C35">
        <v>79.13</v>
      </c>
      <c r="E35" s="2">
        <v>45357</v>
      </c>
      <c r="F35">
        <v>90.750500000000002</v>
      </c>
      <c r="G35">
        <v>447.28</v>
      </c>
    </row>
    <row r="36" spans="1:7" x14ac:dyDescent="0.25">
      <c r="A36" s="2">
        <v>45356</v>
      </c>
      <c r="B36">
        <v>82.04</v>
      </c>
      <c r="C36">
        <v>78.150000000000006</v>
      </c>
      <c r="E36" s="2">
        <v>45356</v>
      </c>
      <c r="F36">
        <v>90.970500000000001</v>
      </c>
      <c r="G36">
        <v>448</v>
      </c>
    </row>
    <row r="37" spans="1:7" x14ac:dyDescent="0.25">
      <c r="A37" s="2">
        <v>45355</v>
      </c>
      <c r="B37">
        <v>82.8</v>
      </c>
      <c r="C37">
        <v>78.739999999999995</v>
      </c>
      <c r="E37" s="2">
        <v>45355</v>
      </c>
      <c r="F37">
        <v>91.218000000000004</v>
      </c>
      <c r="G37">
        <v>451.78</v>
      </c>
    </row>
    <row r="38" spans="1:7" x14ac:dyDescent="0.25">
      <c r="A38" s="2">
        <v>45354</v>
      </c>
      <c r="B38">
        <v>83.55</v>
      </c>
      <c r="C38">
        <v>79.97</v>
      </c>
      <c r="E38" s="2">
        <v>45354</v>
      </c>
      <c r="F38">
        <v>91.696700000000007</v>
      </c>
      <c r="G38">
        <v>450.38</v>
      </c>
    </row>
    <row r="39" spans="1:7" x14ac:dyDescent="0.25">
      <c r="A39" s="2">
        <v>45353</v>
      </c>
      <c r="B39">
        <v>83.55</v>
      </c>
      <c r="C39">
        <v>79.97</v>
      </c>
      <c r="E39" s="2">
        <v>45353</v>
      </c>
      <c r="F39">
        <v>91.696700000000007</v>
      </c>
      <c r="G39">
        <v>450.38</v>
      </c>
    </row>
    <row r="40" spans="1:7" x14ac:dyDescent="0.25">
      <c r="A40" s="2">
        <v>45352</v>
      </c>
      <c r="B40">
        <v>83.55</v>
      </c>
      <c r="C40">
        <v>79.97</v>
      </c>
      <c r="E40" s="2">
        <v>45352</v>
      </c>
      <c r="F40">
        <v>91.696700000000007</v>
      </c>
      <c r="G40">
        <v>450.38</v>
      </c>
    </row>
    <row r="41" spans="1:7" x14ac:dyDescent="0.25">
      <c r="A41" s="2">
        <v>45351</v>
      </c>
      <c r="B41">
        <v>83.62</v>
      </c>
      <c r="C41">
        <v>78.260000000000005</v>
      </c>
      <c r="E41" s="2">
        <v>45351</v>
      </c>
      <c r="F41">
        <v>91.495500000000007</v>
      </c>
      <c r="G41">
        <v>450.58</v>
      </c>
    </row>
    <row r="42" spans="1:7" x14ac:dyDescent="0.25">
      <c r="A42" s="2">
        <v>45350</v>
      </c>
      <c r="B42">
        <v>83.68</v>
      </c>
      <c r="C42">
        <v>78.540000000000006</v>
      </c>
      <c r="E42" s="2">
        <v>45350</v>
      </c>
      <c r="F42">
        <v>91.545500000000004</v>
      </c>
      <c r="G42">
        <v>449.68</v>
      </c>
    </row>
    <row r="43" spans="1:7" x14ac:dyDescent="0.25">
      <c r="A43" s="2">
        <v>45349</v>
      </c>
      <c r="B43">
        <v>83.65</v>
      </c>
      <c r="C43">
        <v>78.87</v>
      </c>
      <c r="E43" s="2">
        <v>45349</v>
      </c>
      <c r="F43">
        <v>92.020499999999998</v>
      </c>
      <c r="G43">
        <v>450</v>
      </c>
    </row>
    <row r="44" spans="1:7" x14ac:dyDescent="0.25">
      <c r="A44" s="2">
        <v>45348</v>
      </c>
      <c r="B44">
        <v>82.53</v>
      </c>
      <c r="C44">
        <v>77.58</v>
      </c>
      <c r="E44" s="2">
        <v>45348</v>
      </c>
      <c r="F44">
        <v>91.873999999999995</v>
      </c>
      <c r="G44">
        <v>446.75</v>
      </c>
    </row>
    <row r="45" spans="1:7" x14ac:dyDescent="0.25">
      <c r="A45" s="2">
        <v>45347</v>
      </c>
      <c r="B45">
        <v>81.62</v>
      </c>
      <c r="C45">
        <v>76.489999999999995</v>
      </c>
      <c r="E45" s="2">
        <v>45347</v>
      </c>
      <c r="F45">
        <v>93.620500000000007</v>
      </c>
      <c r="G45">
        <v>449.24</v>
      </c>
    </row>
    <row r="46" spans="1:7" x14ac:dyDescent="0.25">
      <c r="A46" s="2">
        <v>45346</v>
      </c>
      <c r="B46">
        <v>81.62</v>
      </c>
      <c r="C46">
        <v>76.489999999999995</v>
      </c>
      <c r="E46" s="2">
        <v>45346</v>
      </c>
      <c r="F46">
        <v>93.620500000000007</v>
      </c>
      <c r="G46">
        <v>449.24</v>
      </c>
    </row>
    <row r="47" spans="1:7" x14ac:dyDescent="0.25">
      <c r="A47" s="2">
        <v>45345</v>
      </c>
      <c r="B47">
        <v>81.62</v>
      </c>
      <c r="C47">
        <v>76.489999999999995</v>
      </c>
      <c r="E47" s="2">
        <v>45345</v>
      </c>
      <c r="F47">
        <v>93.620500000000007</v>
      </c>
      <c r="G47">
        <v>449.24</v>
      </c>
    </row>
    <row r="48" spans="1:7" x14ac:dyDescent="0.25">
      <c r="A48" s="2">
        <v>45344</v>
      </c>
      <c r="B48">
        <v>83.67</v>
      </c>
      <c r="C48">
        <v>78.61</v>
      </c>
      <c r="E48" s="2">
        <v>45344</v>
      </c>
      <c r="F48">
        <v>93.045500000000004</v>
      </c>
      <c r="G48">
        <v>451.13</v>
      </c>
    </row>
    <row r="49" spans="1:7" x14ac:dyDescent="0.25">
      <c r="A49" s="2">
        <v>45343</v>
      </c>
      <c r="B49">
        <v>83.03</v>
      </c>
      <c r="C49">
        <v>77.91</v>
      </c>
      <c r="E49" s="2">
        <v>45343</v>
      </c>
      <c r="F49">
        <v>91.995500000000007</v>
      </c>
      <c r="G49">
        <v>449.58</v>
      </c>
    </row>
    <row r="50" spans="1:7" x14ac:dyDescent="0.25">
      <c r="A50" s="2">
        <v>45342</v>
      </c>
      <c r="B50">
        <v>82.34</v>
      </c>
      <c r="C50">
        <v>78.180000000000007</v>
      </c>
      <c r="E50" s="2">
        <v>45342</v>
      </c>
      <c r="F50">
        <v>92.105999999999995</v>
      </c>
      <c r="G50">
        <v>452.7</v>
      </c>
    </row>
    <row r="51" spans="1:7" x14ac:dyDescent="0.25">
      <c r="A51" s="2">
        <v>45341</v>
      </c>
      <c r="B51">
        <v>83.56</v>
      </c>
      <c r="C51">
        <v>79.19</v>
      </c>
      <c r="E51" s="2">
        <v>45341</v>
      </c>
      <c r="F51">
        <v>92.345500000000001</v>
      </c>
      <c r="G51">
        <v>448.56</v>
      </c>
    </row>
    <row r="52" spans="1:7" x14ac:dyDescent="0.25">
      <c r="A52" s="2">
        <v>45340</v>
      </c>
      <c r="B52">
        <v>83.47</v>
      </c>
      <c r="C52">
        <v>79.19</v>
      </c>
      <c r="E52" s="2">
        <v>45340</v>
      </c>
      <c r="F52">
        <v>91.995500000000007</v>
      </c>
      <c r="G52">
        <v>449.38</v>
      </c>
    </row>
    <row r="53" spans="1:7" x14ac:dyDescent="0.25">
      <c r="A53" s="2">
        <v>45339</v>
      </c>
      <c r="B53">
        <v>83.47</v>
      </c>
      <c r="C53">
        <v>79.19</v>
      </c>
      <c r="E53" s="2">
        <v>45339</v>
      </c>
      <c r="F53">
        <v>91.995500000000007</v>
      </c>
      <c r="G53">
        <v>449.38</v>
      </c>
    </row>
    <row r="54" spans="1:7" x14ac:dyDescent="0.25">
      <c r="A54" s="2">
        <v>45338</v>
      </c>
      <c r="B54">
        <v>83.47</v>
      </c>
      <c r="C54">
        <v>79.19</v>
      </c>
      <c r="E54" s="2">
        <v>45338</v>
      </c>
      <c r="F54">
        <v>91.995500000000007</v>
      </c>
      <c r="G54">
        <v>449.38</v>
      </c>
    </row>
    <row r="55" spans="1:7" x14ac:dyDescent="0.25">
      <c r="A55" s="2">
        <v>45337</v>
      </c>
      <c r="B55">
        <v>82.86</v>
      </c>
      <c r="C55">
        <v>78.03</v>
      </c>
      <c r="E55" s="2">
        <v>45337</v>
      </c>
      <c r="F55">
        <v>92.270499999999998</v>
      </c>
      <c r="G55">
        <v>447.33</v>
      </c>
    </row>
    <row r="56" spans="1:7" x14ac:dyDescent="0.25">
      <c r="A56" s="2">
        <v>45336</v>
      </c>
      <c r="B56">
        <v>81.599999999999994</v>
      </c>
      <c r="C56">
        <v>76.64</v>
      </c>
      <c r="E56" s="2">
        <v>45336</v>
      </c>
      <c r="F56">
        <v>91.645499999999998</v>
      </c>
      <c r="G56">
        <v>446.33</v>
      </c>
    </row>
    <row r="57" spans="1:7" x14ac:dyDescent="0.25">
      <c r="A57" s="2">
        <v>45335</v>
      </c>
      <c r="B57">
        <v>82.77</v>
      </c>
      <c r="C57">
        <v>77.87</v>
      </c>
      <c r="E57" s="2">
        <v>45335</v>
      </c>
      <c r="F57">
        <v>91.495500000000007</v>
      </c>
      <c r="G57">
        <v>447.83</v>
      </c>
    </row>
    <row r="58" spans="1:7" x14ac:dyDescent="0.25">
      <c r="A58" s="2">
        <v>45334</v>
      </c>
      <c r="B58">
        <v>82</v>
      </c>
      <c r="C58">
        <v>76.92</v>
      </c>
      <c r="E58" s="2">
        <v>45334</v>
      </c>
      <c r="F58">
        <v>91.220500000000001</v>
      </c>
      <c r="G58">
        <v>447.83</v>
      </c>
    </row>
    <row r="59" spans="1:7" x14ac:dyDescent="0.25">
      <c r="A59" s="2">
        <v>45333</v>
      </c>
      <c r="B59">
        <v>82.19</v>
      </c>
      <c r="C59">
        <v>76.84</v>
      </c>
      <c r="E59" s="2">
        <v>45333</v>
      </c>
      <c r="F59">
        <v>90.995500000000007</v>
      </c>
      <c r="G59">
        <v>446.33</v>
      </c>
    </row>
    <row r="60" spans="1:7" x14ac:dyDescent="0.25">
      <c r="A60" s="2">
        <v>45332</v>
      </c>
      <c r="B60">
        <v>82.19</v>
      </c>
      <c r="C60">
        <v>76.84</v>
      </c>
      <c r="E60" s="2">
        <v>45332</v>
      </c>
      <c r="F60">
        <v>90.995500000000007</v>
      </c>
      <c r="G60">
        <v>446.33</v>
      </c>
    </row>
    <row r="61" spans="1:7" x14ac:dyDescent="0.25">
      <c r="A61" s="2">
        <v>45331</v>
      </c>
      <c r="B61">
        <v>82.19</v>
      </c>
      <c r="C61">
        <v>76.84</v>
      </c>
      <c r="E61" s="2">
        <v>45331</v>
      </c>
      <c r="F61">
        <v>90.995500000000007</v>
      </c>
      <c r="G61">
        <v>446.33</v>
      </c>
    </row>
    <row r="62" spans="1:7" x14ac:dyDescent="0.25">
      <c r="A62" s="2">
        <v>45330</v>
      </c>
      <c r="B62">
        <v>81.63</v>
      </c>
      <c r="C62">
        <v>76.22</v>
      </c>
      <c r="E62" s="2">
        <v>45330</v>
      </c>
      <c r="F62">
        <v>91.170500000000004</v>
      </c>
      <c r="G62">
        <v>449.33</v>
      </c>
    </row>
    <row r="63" spans="1:7" x14ac:dyDescent="0.25">
      <c r="A63" s="2">
        <v>45329</v>
      </c>
      <c r="B63">
        <v>79.209999999999994</v>
      </c>
      <c r="C63">
        <v>73.86</v>
      </c>
      <c r="E63" s="2">
        <v>45329</v>
      </c>
      <c r="F63">
        <v>91.595500000000001</v>
      </c>
      <c r="G63">
        <v>452.64</v>
      </c>
    </row>
    <row r="64" spans="1:7" x14ac:dyDescent="0.25">
      <c r="A64" s="2">
        <v>45328</v>
      </c>
      <c r="B64">
        <v>78.59</v>
      </c>
      <c r="C64">
        <v>73.31</v>
      </c>
      <c r="E64" s="2">
        <v>45328</v>
      </c>
      <c r="F64">
        <v>90.515000000000001</v>
      </c>
      <c r="G64">
        <v>453.2</v>
      </c>
    </row>
    <row r="65" spans="1:7" x14ac:dyDescent="0.25">
      <c r="A65" s="2">
        <v>45327</v>
      </c>
      <c r="B65">
        <v>77.989999999999995</v>
      </c>
      <c r="C65">
        <v>72.78</v>
      </c>
      <c r="E65" s="2">
        <v>45327</v>
      </c>
      <c r="F65">
        <v>90.545500000000004</v>
      </c>
      <c r="G65">
        <v>454.5</v>
      </c>
    </row>
    <row r="66" spans="1:7" x14ac:dyDescent="0.25">
      <c r="A66" s="2">
        <v>45326</v>
      </c>
      <c r="B66">
        <v>77.33</v>
      </c>
      <c r="C66">
        <v>72.28</v>
      </c>
      <c r="E66" s="2">
        <v>45326</v>
      </c>
      <c r="F66">
        <v>90.995500000000007</v>
      </c>
      <c r="G66">
        <v>451.73</v>
      </c>
    </row>
    <row r="67" spans="1:7" x14ac:dyDescent="0.25">
      <c r="A67" s="2">
        <v>45325</v>
      </c>
      <c r="B67">
        <v>77.33</v>
      </c>
      <c r="C67">
        <v>72.28</v>
      </c>
      <c r="E67" s="2">
        <v>45325</v>
      </c>
      <c r="F67">
        <v>90.995500000000007</v>
      </c>
      <c r="G67">
        <v>451.73</v>
      </c>
    </row>
    <row r="68" spans="1:7" x14ac:dyDescent="0.25">
      <c r="A68" s="2">
        <v>45324</v>
      </c>
      <c r="B68">
        <v>77.33</v>
      </c>
      <c r="C68">
        <v>72.28</v>
      </c>
      <c r="E68" s="2">
        <v>45324</v>
      </c>
      <c r="F68">
        <v>90.995500000000007</v>
      </c>
      <c r="G68">
        <v>451.73</v>
      </c>
    </row>
    <row r="69" spans="1:7" x14ac:dyDescent="0.25">
      <c r="A69" s="2">
        <v>45323</v>
      </c>
      <c r="B69">
        <v>78.7</v>
      </c>
      <c r="C69">
        <v>73.819999999999993</v>
      </c>
      <c r="E69" s="2">
        <v>45323</v>
      </c>
      <c r="F69">
        <v>90.415499999999994</v>
      </c>
      <c r="G69">
        <v>447.73</v>
      </c>
    </row>
    <row r="70" spans="1:7" x14ac:dyDescent="0.25">
      <c r="A70" s="2">
        <v>45322</v>
      </c>
      <c r="B70">
        <v>81.709999999999994</v>
      </c>
      <c r="C70">
        <v>75.849999999999994</v>
      </c>
      <c r="E70" s="2">
        <v>45322</v>
      </c>
      <c r="F70">
        <v>89.945499999999996</v>
      </c>
      <c r="G70">
        <v>449.23</v>
      </c>
    </row>
    <row r="71" spans="1:7" x14ac:dyDescent="0.25">
      <c r="A71" s="2">
        <v>45321</v>
      </c>
      <c r="B71">
        <v>82.87</v>
      </c>
      <c r="C71">
        <v>77.819999999999993</v>
      </c>
      <c r="E71" s="2">
        <v>45321</v>
      </c>
      <c r="F71">
        <v>89.570499999999996</v>
      </c>
      <c r="G71">
        <v>448.55</v>
      </c>
    </row>
    <row r="72" spans="1:7" x14ac:dyDescent="0.25">
      <c r="A72" s="2">
        <v>45320</v>
      </c>
      <c r="B72">
        <v>82.4</v>
      </c>
      <c r="C72">
        <v>76.78</v>
      </c>
      <c r="E72" s="2">
        <v>45320</v>
      </c>
      <c r="F72">
        <v>89.270499999999998</v>
      </c>
      <c r="G72">
        <v>448.73</v>
      </c>
    </row>
    <row r="73" spans="1:7" x14ac:dyDescent="0.25">
      <c r="A73" s="2">
        <v>45319</v>
      </c>
      <c r="B73">
        <v>83.55</v>
      </c>
      <c r="C73">
        <v>78.010000000000005</v>
      </c>
      <c r="E73" s="2">
        <v>45319</v>
      </c>
      <c r="F73">
        <v>89.745500000000007</v>
      </c>
      <c r="G73">
        <v>449.93</v>
      </c>
    </row>
    <row r="74" spans="1:7" x14ac:dyDescent="0.25">
      <c r="A74" s="2">
        <v>45318</v>
      </c>
      <c r="B74">
        <v>83.55</v>
      </c>
      <c r="C74">
        <v>78.010000000000005</v>
      </c>
      <c r="E74" s="2">
        <v>45318</v>
      </c>
      <c r="F74">
        <v>89.745500000000007</v>
      </c>
      <c r="G74">
        <v>449.93</v>
      </c>
    </row>
    <row r="75" spans="1:7" x14ac:dyDescent="0.25">
      <c r="A75" s="2">
        <v>45317</v>
      </c>
      <c r="B75">
        <v>83.55</v>
      </c>
      <c r="C75">
        <v>78.010000000000005</v>
      </c>
      <c r="E75" s="2">
        <v>45317</v>
      </c>
      <c r="F75">
        <v>89.745500000000007</v>
      </c>
      <c r="G75">
        <v>449.93</v>
      </c>
    </row>
    <row r="76" spans="1:7" x14ac:dyDescent="0.25">
      <c r="A76" s="2">
        <v>45316</v>
      </c>
      <c r="B76">
        <v>82.43</v>
      </c>
      <c r="C76">
        <v>77.36</v>
      </c>
      <c r="E76" s="2">
        <v>45316</v>
      </c>
      <c r="F76">
        <v>89.020499999999998</v>
      </c>
      <c r="G76">
        <v>447.73</v>
      </c>
    </row>
    <row r="77" spans="1:7" x14ac:dyDescent="0.25">
      <c r="A77" s="2">
        <v>45315</v>
      </c>
      <c r="B77">
        <v>80.040000000000006</v>
      </c>
      <c r="C77">
        <v>75.09</v>
      </c>
      <c r="E77" s="2">
        <v>45315</v>
      </c>
      <c r="F77">
        <v>88.745500000000007</v>
      </c>
      <c r="G77">
        <v>446.23</v>
      </c>
    </row>
    <row r="78" spans="1:7" x14ac:dyDescent="0.25">
      <c r="A78" s="2">
        <v>45314</v>
      </c>
      <c r="B78">
        <v>79.55</v>
      </c>
      <c r="C78">
        <v>74.37</v>
      </c>
      <c r="E78" s="2">
        <v>45314</v>
      </c>
      <c r="F78">
        <v>88.869200000000006</v>
      </c>
      <c r="G78">
        <v>444.21</v>
      </c>
    </row>
    <row r="79" spans="1:7" x14ac:dyDescent="0.25">
      <c r="A79" s="2">
        <v>45313</v>
      </c>
      <c r="B79">
        <v>80.06</v>
      </c>
      <c r="C79">
        <v>75.19</v>
      </c>
      <c r="E79" s="2">
        <v>45313</v>
      </c>
      <c r="F79">
        <v>87.995500000000007</v>
      </c>
      <c r="G79">
        <v>447.55</v>
      </c>
    </row>
    <row r="80" spans="1:7" x14ac:dyDescent="0.25">
      <c r="A80" s="2">
        <v>45312</v>
      </c>
      <c r="B80">
        <v>78.56</v>
      </c>
      <c r="C80">
        <v>73.41</v>
      </c>
      <c r="E80" s="2">
        <v>45312</v>
      </c>
      <c r="F80">
        <v>88.170500000000004</v>
      </c>
      <c r="G80">
        <v>449.65</v>
      </c>
    </row>
    <row r="81" spans="1:7" x14ac:dyDescent="0.25">
      <c r="A81" s="2">
        <v>45311</v>
      </c>
      <c r="B81">
        <v>78.56</v>
      </c>
      <c r="C81">
        <v>73.41</v>
      </c>
      <c r="E81" s="2">
        <v>45311</v>
      </c>
      <c r="F81">
        <v>88.170500000000004</v>
      </c>
      <c r="G81">
        <v>449.65</v>
      </c>
    </row>
    <row r="82" spans="1:7" x14ac:dyDescent="0.25">
      <c r="A82" s="2">
        <v>45310</v>
      </c>
      <c r="B82">
        <v>78.56</v>
      </c>
      <c r="C82">
        <v>73.41</v>
      </c>
      <c r="E82" s="2">
        <v>45310</v>
      </c>
      <c r="F82">
        <v>88.170500000000004</v>
      </c>
      <c r="G82">
        <v>449.65</v>
      </c>
    </row>
    <row r="83" spans="1:7" x14ac:dyDescent="0.25">
      <c r="A83" s="2">
        <v>45309</v>
      </c>
      <c r="B83">
        <v>79.099999999999994</v>
      </c>
      <c r="C83">
        <v>74.08</v>
      </c>
      <c r="E83" s="2">
        <v>45309</v>
      </c>
      <c r="F83">
        <v>89.420500000000004</v>
      </c>
      <c r="G83">
        <v>450.19</v>
      </c>
    </row>
    <row r="84" spans="1:7" x14ac:dyDescent="0.25">
      <c r="A84" s="2">
        <v>45308</v>
      </c>
      <c r="B84">
        <v>77.88</v>
      </c>
      <c r="C84">
        <v>72.56</v>
      </c>
      <c r="E84" s="2">
        <v>45308</v>
      </c>
      <c r="F84">
        <v>88.620500000000007</v>
      </c>
      <c r="G84">
        <v>451.07</v>
      </c>
    </row>
    <row r="85" spans="1:7" x14ac:dyDescent="0.25">
      <c r="A85" s="2">
        <v>45307</v>
      </c>
      <c r="B85">
        <v>78.290000000000006</v>
      </c>
      <c r="C85">
        <v>72.400000000000006</v>
      </c>
      <c r="E85" s="2">
        <v>45307</v>
      </c>
      <c r="F85">
        <v>88.095500000000001</v>
      </c>
      <c r="G85">
        <v>451.88</v>
      </c>
    </row>
    <row r="86" spans="1:7" x14ac:dyDescent="0.25">
      <c r="A86" s="2">
        <v>45306</v>
      </c>
      <c r="B86">
        <v>78.150000000000006</v>
      </c>
      <c r="C86">
        <v>72.680000000000007</v>
      </c>
      <c r="E86" s="2">
        <v>45306</v>
      </c>
      <c r="F86">
        <v>87.720500000000001</v>
      </c>
      <c r="G86">
        <v>450.36</v>
      </c>
    </row>
    <row r="87" spans="1:7" x14ac:dyDescent="0.25">
      <c r="A87" s="2">
        <v>45305</v>
      </c>
      <c r="B87">
        <v>78.290000000000006</v>
      </c>
      <c r="C87">
        <v>72.680000000000007</v>
      </c>
      <c r="E87" s="2">
        <v>45305</v>
      </c>
      <c r="F87">
        <v>87.956000000000003</v>
      </c>
      <c r="G87">
        <v>451.35</v>
      </c>
    </row>
    <row r="88" spans="1:7" x14ac:dyDescent="0.25">
      <c r="A88" s="2">
        <v>45304</v>
      </c>
      <c r="B88">
        <v>78.290000000000006</v>
      </c>
      <c r="C88">
        <v>72.680000000000007</v>
      </c>
      <c r="E88" s="2">
        <v>45304</v>
      </c>
      <c r="F88">
        <v>87.956000000000003</v>
      </c>
      <c r="G88">
        <v>451.35</v>
      </c>
    </row>
    <row r="89" spans="1:7" x14ac:dyDescent="0.25">
      <c r="A89" s="2">
        <v>45303</v>
      </c>
      <c r="B89">
        <v>78.290000000000006</v>
      </c>
      <c r="C89">
        <v>72.680000000000007</v>
      </c>
      <c r="E89" s="2">
        <v>45303</v>
      </c>
      <c r="F89">
        <v>87.956000000000003</v>
      </c>
      <c r="G89">
        <v>451.35</v>
      </c>
    </row>
    <row r="90" spans="1:7" x14ac:dyDescent="0.25">
      <c r="A90" s="2">
        <v>45302</v>
      </c>
      <c r="B90">
        <v>77.41</v>
      </c>
      <c r="C90">
        <v>72.02</v>
      </c>
      <c r="E90" s="2">
        <v>45302</v>
      </c>
      <c r="F90">
        <v>88.495500000000007</v>
      </c>
      <c r="G90">
        <v>451.45</v>
      </c>
    </row>
    <row r="91" spans="1:7" x14ac:dyDescent="0.25">
      <c r="A91" s="2">
        <v>45301</v>
      </c>
      <c r="B91">
        <v>76.8</v>
      </c>
      <c r="C91">
        <v>71.37</v>
      </c>
      <c r="E91" s="2">
        <v>45301</v>
      </c>
      <c r="F91">
        <v>89.378</v>
      </c>
      <c r="G91">
        <v>452.61</v>
      </c>
    </row>
    <row r="92" spans="1:7" x14ac:dyDescent="0.25">
      <c r="A92" s="2">
        <v>45300</v>
      </c>
      <c r="B92">
        <v>77.59</v>
      </c>
      <c r="C92">
        <v>72.239999999999995</v>
      </c>
      <c r="E92" s="2">
        <v>45300</v>
      </c>
      <c r="F92">
        <v>89.632999999999996</v>
      </c>
      <c r="G92">
        <v>452.18</v>
      </c>
    </row>
    <row r="93" spans="1:7" x14ac:dyDescent="0.25">
      <c r="A93" s="2">
        <v>45299</v>
      </c>
      <c r="B93">
        <v>76.12</v>
      </c>
      <c r="C93">
        <v>70.77</v>
      </c>
      <c r="E93" s="2">
        <v>45299</v>
      </c>
      <c r="F93">
        <v>90.897999999999996</v>
      </c>
      <c r="G93">
        <v>453.19</v>
      </c>
    </row>
    <row r="94" spans="1:7" x14ac:dyDescent="0.25">
      <c r="A94" s="2">
        <v>45298</v>
      </c>
      <c r="B94">
        <v>78.760000000000005</v>
      </c>
      <c r="C94">
        <v>73.81</v>
      </c>
      <c r="E94" s="2">
        <v>45298</v>
      </c>
      <c r="F94">
        <v>90.920500000000004</v>
      </c>
      <c r="G94">
        <v>452.55</v>
      </c>
    </row>
    <row r="95" spans="1:7" x14ac:dyDescent="0.25">
      <c r="A95" s="2">
        <v>45297</v>
      </c>
      <c r="B95">
        <v>78.760000000000005</v>
      </c>
      <c r="C95">
        <v>73.81</v>
      </c>
      <c r="E95" s="2">
        <v>45297</v>
      </c>
      <c r="F95">
        <v>90.920500000000004</v>
      </c>
      <c r="G95">
        <v>452.55</v>
      </c>
    </row>
    <row r="96" spans="1:7" x14ac:dyDescent="0.25">
      <c r="A96" s="2">
        <v>45296</v>
      </c>
      <c r="B96">
        <v>78.760000000000005</v>
      </c>
      <c r="C96">
        <v>73.81</v>
      </c>
      <c r="E96" s="2">
        <v>45296</v>
      </c>
      <c r="F96">
        <v>90.920500000000004</v>
      </c>
      <c r="G96">
        <v>452.55</v>
      </c>
    </row>
    <row r="97" spans="1:7" x14ac:dyDescent="0.25">
      <c r="A97" s="2">
        <v>45295</v>
      </c>
      <c r="B97">
        <v>77.59</v>
      </c>
      <c r="C97">
        <v>72.19</v>
      </c>
      <c r="E97" s="2">
        <v>45295</v>
      </c>
      <c r="F97">
        <v>91.345500000000001</v>
      </c>
      <c r="G97">
        <v>453.55</v>
      </c>
    </row>
    <row r="98" spans="1:7" x14ac:dyDescent="0.25">
      <c r="A98" s="2">
        <v>45294</v>
      </c>
      <c r="B98">
        <v>78.25</v>
      </c>
      <c r="C98">
        <v>72.7</v>
      </c>
      <c r="E98" s="2">
        <v>45294</v>
      </c>
      <c r="F98">
        <v>91.995500000000007</v>
      </c>
      <c r="G98">
        <v>456.79</v>
      </c>
    </row>
    <row r="99" spans="1:7" x14ac:dyDescent="0.25">
      <c r="A99" s="2">
        <v>45293</v>
      </c>
      <c r="B99">
        <v>75.89</v>
      </c>
      <c r="C99">
        <v>70.38</v>
      </c>
      <c r="E99" s="2">
        <v>45293</v>
      </c>
      <c r="F99">
        <v>90.420500000000004</v>
      </c>
      <c r="G99">
        <v>453.4</v>
      </c>
    </row>
    <row r="100" spans="1:7" x14ac:dyDescent="0.25">
      <c r="A100" s="2">
        <v>45292</v>
      </c>
      <c r="B100">
        <v>77.040000000000006</v>
      </c>
      <c r="C100">
        <v>71.650000000000006</v>
      </c>
      <c r="E100" s="2">
        <v>45292</v>
      </c>
      <c r="F100">
        <v>89.245500000000007</v>
      </c>
      <c r="G100">
        <v>453.4</v>
      </c>
    </row>
    <row r="101" spans="1:7" x14ac:dyDescent="0.25">
      <c r="A101" s="2">
        <v>45291</v>
      </c>
      <c r="B101">
        <v>77.040000000000006</v>
      </c>
      <c r="C101">
        <v>71.650000000000006</v>
      </c>
      <c r="E101" s="2">
        <v>45291</v>
      </c>
      <c r="F101">
        <v>89.245500000000007</v>
      </c>
      <c r="G101">
        <v>453.4</v>
      </c>
    </row>
    <row r="102" spans="1:7" x14ac:dyDescent="0.25">
      <c r="A102" s="2">
        <v>45290</v>
      </c>
      <c r="B102">
        <v>77.040000000000006</v>
      </c>
      <c r="C102">
        <v>71.650000000000006</v>
      </c>
      <c r="E102" s="2">
        <v>45290</v>
      </c>
      <c r="F102">
        <v>89.245500000000007</v>
      </c>
      <c r="G102">
        <v>453.4</v>
      </c>
    </row>
    <row r="103" spans="1:7" x14ac:dyDescent="0.25">
      <c r="A103" s="2">
        <v>45289</v>
      </c>
      <c r="B103">
        <v>77.040000000000006</v>
      </c>
      <c r="C103">
        <v>71.650000000000006</v>
      </c>
      <c r="E103" s="2">
        <v>45289</v>
      </c>
      <c r="F103">
        <v>89.245500000000007</v>
      </c>
      <c r="G103">
        <v>453.4</v>
      </c>
    </row>
    <row r="104" spans="1:7" x14ac:dyDescent="0.25">
      <c r="A104" s="2">
        <v>45288</v>
      </c>
      <c r="B104">
        <v>78.39</v>
      </c>
      <c r="C104">
        <v>71.77</v>
      </c>
      <c r="E104" s="2">
        <v>45288</v>
      </c>
      <c r="F104">
        <v>88.495500000000007</v>
      </c>
      <c r="G104">
        <v>452.1</v>
      </c>
    </row>
    <row r="105" spans="1:7" x14ac:dyDescent="0.25">
      <c r="A105" s="2">
        <v>45287</v>
      </c>
      <c r="B105">
        <v>79.650000000000006</v>
      </c>
      <c r="C105">
        <v>74.11</v>
      </c>
      <c r="E105" s="2">
        <v>45287</v>
      </c>
      <c r="F105">
        <v>91.620500000000007</v>
      </c>
      <c r="G105">
        <v>454</v>
      </c>
    </row>
    <row r="106" spans="1:7" x14ac:dyDescent="0.25">
      <c r="A106" s="2">
        <v>45286</v>
      </c>
      <c r="B106">
        <v>81.069999999999993</v>
      </c>
      <c r="C106">
        <v>75.569999999999993</v>
      </c>
      <c r="E106" s="2">
        <v>45286</v>
      </c>
      <c r="F106">
        <v>91.627499999999998</v>
      </c>
      <c r="G106">
        <v>455.66</v>
      </c>
    </row>
    <row r="107" spans="1:7" x14ac:dyDescent="0.25">
      <c r="A107" s="2">
        <v>45285</v>
      </c>
      <c r="B107">
        <v>79.069999999999993</v>
      </c>
      <c r="C107">
        <v>73.56</v>
      </c>
      <c r="E107" s="2">
        <v>45285</v>
      </c>
      <c r="F107">
        <v>91.982500000000002</v>
      </c>
      <c r="G107">
        <v>456.69</v>
      </c>
    </row>
    <row r="108" spans="1:7" x14ac:dyDescent="0.25">
      <c r="A108" s="2">
        <v>45284</v>
      </c>
      <c r="B108">
        <v>79.069999999999993</v>
      </c>
      <c r="C108">
        <v>73.56</v>
      </c>
      <c r="E108" s="2">
        <v>45284</v>
      </c>
      <c r="F108">
        <v>92.120500000000007</v>
      </c>
      <c r="G108">
        <v>457.16</v>
      </c>
    </row>
    <row r="109" spans="1:7" x14ac:dyDescent="0.25">
      <c r="A109" s="2">
        <v>45283</v>
      </c>
      <c r="B109">
        <v>79.069999999999993</v>
      </c>
      <c r="C109">
        <v>73.56</v>
      </c>
      <c r="E109" s="2">
        <v>45283</v>
      </c>
      <c r="F109">
        <v>92.120500000000007</v>
      </c>
      <c r="G109">
        <v>457.16</v>
      </c>
    </row>
    <row r="110" spans="1:7" x14ac:dyDescent="0.25">
      <c r="A110" s="2">
        <v>45282</v>
      </c>
      <c r="B110">
        <v>79.069999999999993</v>
      </c>
      <c r="C110">
        <v>73.56</v>
      </c>
      <c r="E110" s="2">
        <v>45282</v>
      </c>
      <c r="F110">
        <v>92.120500000000007</v>
      </c>
      <c r="G110">
        <v>457.16</v>
      </c>
    </row>
    <row r="111" spans="1:7" x14ac:dyDescent="0.25">
      <c r="A111" s="2">
        <v>45281</v>
      </c>
      <c r="B111">
        <v>79.39</v>
      </c>
      <c r="C111">
        <v>73.89</v>
      </c>
      <c r="E111" s="2">
        <v>45281</v>
      </c>
      <c r="F111">
        <v>92.870500000000007</v>
      </c>
      <c r="G111">
        <v>459.49</v>
      </c>
    </row>
    <row r="112" spans="1:7" x14ac:dyDescent="0.25">
      <c r="A112" s="2">
        <v>45280</v>
      </c>
      <c r="B112">
        <v>79.7</v>
      </c>
      <c r="C112">
        <v>74.22</v>
      </c>
      <c r="E112" s="2">
        <v>45280</v>
      </c>
      <c r="F112">
        <v>89.647999999999996</v>
      </c>
      <c r="G112">
        <v>455.29</v>
      </c>
    </row>
    <row r="113" spans="1:7" x14ac:dyDescent="0.25">
      <c r="A113" s="2">
        <v>45279</v>
      </c>
      <c r="B113">
        <v>79.23</v>
      </c>
      <c r="C113">
        <v>73.44</v>
      </c>
      <c r="E113" s="2">
        <v>45279</v>
      </c>
      <c r="F113">
        <v>90.470500000000001</v>
      </c>
      <c r="G113">
        <v>456.48</v>
      </c>
    </row>
    <row r="114" spans="1:7" x14ac:dyDescent="0.25">
      <c r="A114" s="2">
        <v>45278</v>
      </c>
      <c r="B114">
        <v>77.95</v>
      </c>
      <c r="C114">
        <v>72.47</v>
      </c>
      <c r="E114" s="2">
        <v>45278</v>
      </c>
      <c r="F114">
        <v>90.520499999999998</v>
      </c>
      <c r="G114">
        <v>458.29</v>
      </c>
    </row>
    <row r="115" spans="1:7" x14ac:dyDescent="0.25">
      <c r="A115" s="2">
        <v>45277</v>
      </c>
      <c r="B115">
        <v>76.55</v>
      </c>
      <c r="C115">
        <v>71.430000000000007</v>
      </c>
      <c r="E115" s="2">
        <v>45277</v>
      </c>
      <c r="F115">
        <v>90.645499999999998</v>
      </c>
      <c r="G115">
        <v>458.29</v>
      </c>
    </row>
    <row r="116" spans="1:7" x14ac:dyDescent="0.25">
      <c r="A116" s="2">
        <v>45276</v>
      </c>
      <c r="B116">
        <v>76.55</v>
      </c>
      <c r="C116">
        <v>71.430000000000007</v>
      </c>
      <c r="E116" s="2">
        <v>45276</v>
      </c>
      <c r="F116">
        <v>90.645499999999998</v>
      </c>
      <c r="G116">
        <v>458.29</v>
      </c>
    </row>
    <row r="117" spans="1:7" x14ac:dyDescent="0.25">
      <c r="A117" s="2">
        <v>45275</v>
      </c>
      <c r="B117">
        <v>76.55</v>
      </c>
      <c r="C117">
        <v>71.430000000000007</v>
      </c>
      <c r="E117" s="2">
        <v>45275</v>
      </c>
      <c r="F117">
        <v>90.645499999999998</v>
      </c>
      <c r="G117">
        <v>458.29</v>
      </c>
    </row>
    <row r="118" spans="1:7" x14ac:dyDescent="0.25">
      <c r="A118" s="2">
        <v>45274</v>
      </c>
      <c r="B118">
        <v>76.61</v>
      </c>
      <c r="C118">
        <v>71.58</v>
      </c>
      <c r="E118" s="2">
        <v>45274</v>
      </c>
      <c r="F118">
        <v>89.520499999999998</v>
      </c>
      <c r="G118">
        <v>453.77</v>
      </c>
    </row>
    <row r="119" spans="1:7" x14ac:dyDescent="0.25">
      <c r="A119" s="2">
        <v>45273</v>
      </c>
      <c r="B119">
        <v>74.260000000000005</v>
      </c>
      <c r="C119">
        <v>69.47</v>
      </c>
      <c r="E119" s="2">
        <v>45273</v>
      </c>
      <c r="F119">
        <v>89.345500000000001</v>
      </c>
      <c r="G119">
        <v>457.59</v>
      </c>
    </row>
    <row r="120" spans="1:7" x14ac:dyDescent="0.25">
      <c r="A120" s="2">
        <v>45272</v>
      </c>
      <c r="B120">
        <v>73.239999999999995</v>
      </c>
      <c r="C120">
        <v>68.61</v>
      </c>
      <c r="E120" s="2">
        <v>45272</v>
      </c>
      <c r="F120">
        <v>90.250500000000002</v>
      </c>
      <c r="G120">
        <v>455.59</v>
      </c>
    </row>
    <row r="121" spans="1:7" x14ac:dyDescent="0.25">
      <c r="A121" s="2">
        <v>45271</v>
      </c>
      <c r="B121">
        <v>76.03</v>
      </c>
      <c r="C121">
        <v>71.319999999999993</v>
      </c>
      <c r="E121" s="2">
        <v>45271</v>
      </c>
      <c r="F121">
        <v>90.528000000000006</v>
      </c>
      <c r="G121">
        <v>457.19</v>
      </c>
    </row>
    <row r="122" spans="1:7" x14ac:dyDescent="0.25">
      <c r="A122" s="2">
        <v>45270</v>
      </c>
      <c r="B122">
        <v>75.84</v>
      </c>
      <c r="C122">
        <v>71.23</v>
      </c>
      <c r="E122" s="2">
        <v>45270</v>
      </c>
      <c r="F122">
        <v>92.145499999999998</v>
      </c>
      <c r="G122">
        <v>458.19</v>
      </c>
    </row>
    <row r="123" spans="1:7" x14ac:dyDescent="0.25">
      <c r="A123" s="2">
        <v>45269</v>
      </c>
      <c r="B123">
        <v>75.84</v>
      </c>
      <c r="C123">
        <v>71.23</v>
      </c>
      <c r="E123" s="2">
        <v>45269</v>
      </c>
      <c r="F123">
        <v>92.145499999999998</v>
      </c>
      <c r="G123">
        <v>458.19</v>
      </c>
    </row>
    <row r="124" spans="1:7" x14ac:dyDescent="0.25">
      <c r="A124" s="2">
        <v>45268</v>
      </c>
      <c r="B124">
        <v>75.84</v>
      </c>
      <c r="C124">
        <v>71.23</v>
      </c>
      <c r="E124" s="2">
        <v>45268</v>
      </c>
      <c r="F124">
        <v>92.145499999999998</v>
      </c>
      <c r="G124">
        <v>458.19</v>
      </c>
    </row>
    <row r="125" spans="1:7" x14ac:dyDescent="0.25">
      <c r="A125" s="2">
        <v>45267</v>
      </c>
      <c r="B125">
        <v>74.05</v>
      </c>
      <c r="C125">
        <v>69.34</v>
      </c>
      <c r="E125" s="2">
        <v>45267</v>
      </c>
      <c r="F125">
        <v>92.420500000000004</v>
      </c>
      <c r="G125">
        <v>458.34</v>
      </c>
    </row>
    <row r="126" spans="1:7" x14ac:dyDescent="0.25">
      <c r="A126" s="2">
        <v>45266</v>
      </c>
      <c r="B126">
        <v>74.3</v>
      </c>
      <c r="C126">
        <v>69.38</v>
      </c>
      <c r="E126" s="2">
        <v>45266</v>
      </c>
      <c r="F126">
        <v>92.65</v>
      </c>
      <c r="G126">
        <v>458.27</v>
      </c>
    </row>
    <row r="127" spans="1:7" x14ac:dyDescent="0.25">
      <c r="A127" s="2">
        <v>45265</v>
      </c>
      <c r="B127">
        <v>77.2</v>
      </c>
      <c r="C127">
        <v>72.319999999999993</v>
      </c>
      <c r="E127" s="2">
        <v>45265</v>
      </c>
      <c r="F127">
        <v>90.202500000000001</v>
      </c>
      <c r="G127">
        <v>461</v>
      </c>
    </row>
    <row r="128" spans="1:7" x14ac:dyDescent="0.25">
      <c r="A128" s="2">
        <v>45264</v>
      </c>
      <c r="B128">
        <v>78.03</v>
      </c>
      <c r="C128">
        <v>73.040000000000006</v>
      </c>
      <c r="E128" s="2">
        <v>45264</v>
      </c>
      <c r="F128">
        <v>91.495500000000007</v>
      </c>
      <c r="G128">
        <v>459.22</v>
      </c>
    </row>
    <row r="129" spans="1:7" x14ac:dyDescent="0.25">
      <c r="A129" s="2">
        <v>45263</v>
      </c>
      <c r="B129">
        <v>78.88</v>
      </c>
      <c r="C129">
        <v>74.069999999999993</v>
      </c>
      <c r="E129" s="2">
        <v>45263</v>
      </c>
      <c r="F129">
        <v>91.220500000000001</v>
      </c>
      <c r="G129">
        <v>461.09</v>
      </c>
    </row>
    <row r="130" spans="1:7" x14ac:dyDescent="0.25">
      <c r="A130" s="2">
        <v>45262</v>
      </c>
      <c r="B130">
        <v>78.88</v>
      </c>
      <c r="C130">
        <v>74.069999999999993</v>
      </c>
      <c r="E130" s="2">
        <v>45262</v>
      </c>
      <c r="F130">
        <v>91.220500000000001</v>
      </c>
      <c r="G130">
        <v>461.09</v>
      </c>
    </row>
    <row r="131" spans="1:7" x14ac:dyDescent="0.25">
      <c r="A131" s="2">
        <v>45261</v>
      </c>
      <c r="B131">
        <v>78.88</v>
      </c>
      <c r="C131">
        <v>74.069999999999993</v>
      </c>
      <c r="E131" s="2">
        <v>45261</v>
      </c>
      <c r="F131">
        <v>91.220500000000001</v>
      </c>
      <c r="G131">
        <v>461.09</v>
      </c>
    </row>
    <row r="132" spans="1:7" x14ac:dyDescent="0.25">
      <c r="A132" s="2">
        <v>45260</v>
      </c>
      <c r="B132">
        <v>82.83</v>
      </c>
      <c r="C132">
        <v>75.959999999999994</v>
      </c>
      <c r="E132" s="2">
        <v>45260</v>
      </c>
      <c r="F132">
        <v>89.970500000000001</v>
      </c>
      <c r="G132">
        <v>457.1</v>
      </c>
    </row>
    <row r="133" spans="1:7" x14ac:dyDescent="0.25">
      <c r="A133" s="2">
        <v>45259</v>
      </c>
      <c r="B133">
        <v>83.1</v>
      </c>
      <c r="C133">
        <v>77.86</v>
      </c>
      <c r="E133" s="2">
        <v>45259</v>
      </c>
      <c r="F133">
        <v>88.695499999999996</v>
      </c>
      <c r="G133">
        <v>457.55</v>
      </c>
    </row>
    <row r="134" spans="1:7" x14ac:dyDescent="0.25">
      <c r="A134" s="2">
        <v>45258</v>
      </c>
      <c r="B134">
        <v>81.680000000000007</v>
      </c>
      <c r="C134">
        <v>76.41</v>
      </c>
      <c r="E134" s="2">
        <v>45258</v>
      </c>
      <c r="F134">
        <v>88.870500000000007</v>
      </c>
      <c r="G134">
        <v>457.97</v>
      </c>
    </row>
    <row r="135" spans="1:7" x14ac:dyDescent="0.25">
      <c r="A135" s="2">
        <v>45257</v>
      </c>
      <c r="B135">
        <v>79.98</v>
      </c>
      <c r="C135">
        <v>74.86</v>
      </c>
      <c r="E135" s="2">
        <v>45257</v>
      </c>
      <c r="F135">
        <v>89.070499999999996</v>
      </c>
      <c r="G135">
        <v>456.8</v>
      </c>
    </row>
    <row r="136" spans="1:7" x14ac:dyDescent="0.25">
      <c r="A136" s="2">
        <v>45256</v>
      </c>
      <c r="B136">
        <v>80.58</v>
      </c>
      <c r="C136">
        <v>75.540000000000006</v>
      </c>
      <c r="E136" s="2">
        <v>45256</v>
      </c>
      <c r="F136">
        <v>89.295500000000004</v>
      </c>
      <c r="G136">
        <v>459.23</v>
      </c>
    </row>
    <row r="137" spans="1:7" x14ac:dyDescent="0.25">
      <c r="A137" s="2">
        <v>45255</v>
      </c>
      <c r="B137">
        <v>80.58</v>
      </c>
      <c r="C137">
        <v>75.540000000000006</v>
      </c>
      <c r="E137" s="2">
        <v>45255</v>
      </c>
      <c r="F137">
        <v>89.295500000000004</v>
      </c>
      <c r="G137">
        <v>459.23</v>
      </c>
    </row>
    <row r="138" spans="1:7" x14ac:dyDescent="0.25">
      <c r="A138" s="2">
        <v>45254</v>
      </c>
      <c r="B138">
        <v>80.58</v>
      </c>
      <c r="C138">
        <v>75.540000000000006</v>
      </c>
      <c r="E138" s="2">
        <v>45254</v>
      </c>
      <c r="F138">
        <v>89.295500000000004</v>
      </c>
      <c r="G138">
        <v>459.23</v>
      </c>
    </row>
    <row r="139" spans="1:7" x14ac:dyDescent="0.25">
      <c r="A139" s="2">
        <v>45253</v>
      </c>
      <c r="B139">
        <v>81.42</v>
      </c>
      <c r="C139">
        <v>77.099999999999994</v>
      </c>
      <c r="E139" s="2">
        <v>45253</v>
      </c>
      <c r="F139">
        <v>88.570499999999996</v>
      </c>
      <c r="G139">
        <v>456.99</v>
      </c>
    </row>
    <row r="140" spans="1:7" x14ac:dyDescent="0.25">
      <c r="A140" s="2">
        <v>45252</v>
      </c>
      <c r="B140">
        <v>81.96</v>
      </c>
      <c r="C140">
        <v>77.099999999999994</v>
      </c>
      <c r="E140" s="2">
        <v>45252</v>
      </c>
      <c r="F140">
        <v>88.395499999999998</v>
      </c>
      <c r="G140">
        <v>457.2</v>
      </c>
    </row>
    <row r="141" spans="1:7" x14ac:dyDescent="0.25">
      <c r="A141" s="2">
        <v>45251</v>
      </c>
      <c r="B141">
        <v>82.45</v>
      </c>
      <c r="C141">
        <v>77.77</v>
      </c>
      <c r="E141" s="2">
        <v>45251</v>
      </c>
      <c r="F141">
        <v>88.240499999999997</v>
      </c>
      <c r="G141">
        <v>458.09</v>
      </c>
    </row>
    <row r="142" spans="1:7" x14ac:dyDescent="0.25">
      <c r="A142" s="2">
        <v>45250</v>
      </c>
      <c r="B142">
        <v>82.32</v>
      </c>
      <c r="C142">
        <v>77.599999999999994</v>
      </c>
      <c r="E142" s="2">
        <v>45250</v>
      </c>
      <c r="F142">
        <v>88.545500000000004</v>
      </c>
      <c r="G142">
        <v>461.46</v>
      </c>
    </row>
    <row r="143" spans="1:7" x14ac:dyDescent="0.25">
      <c r="A143" s="2">
        <v>45249</v>
      </c>
      <c r="B143">
        <v>80.61</v>
      </c>
      <c r="C143">
        <v>75.89</v>
      </c>
      <c r="E143" s="2">
        <v>45249</v>
      </c>
      <c r="F143">
        <v>89.722999999999999</v>
      </c>
      <c r="G143">
        <v>461.24</v>
      </c>
    </row>
    <row r="144" spans="1:7" x14ac:dyDescent="0.25">
      <c r="A144" s="2">
        <v>45248</v>
      </c>
      <c r="B144">
        <v>80.61</v>
      </c>
      <c r="C144">
        <v>75.89</v>
      </c>
      <c r="E144" s="2">
        <v>45248</v>
      </c>
      <c r="F144">
        <v>89.722999999999999</v>
      </c>
      <c r="G144">
        <v>461.24</v>
      </c>
    </row>
    <row r="145" spans="1:7" x14ac:dyDescent="0.25">
      <c r="A145" s="2">
        <v>45247</v>
      </c>
      <c r="B145">
        <v>80.61</v>
      </c>
      <c r="C145">
        <v>75.89</v>
      </c>
      <c r="E145" s="2">
        <v>45247</v>
      </c>
      <c r="F145">
        <v>89.722999999999999</v>
      </c>
      <c r="G145">
        <v>461.24</v>
      </c>
    </row>
    <row r="146" spans="1:7" x14ac:dyDescent="0.25">
      <c r="A146" s="2">
        <v>45246</v>
      </c>
      <c r="B146">
        <v>77.42</v>
      </c>
      <c r="C146">
        <v>72.900000000000006</v>
      </c>
      <c r="E146" s="2">
        <v>45246</v>
      </c>
      <c r="F146">
        <v>89.345500000000001</v>
      </c>
      <c r="G146">
        <v>460.86</v>
      </c>
    </row>
    <row r="147" spans="1:7" x14ac:dyDescent="0.25">
      <c r="A147" s="2">
        <v>45245</v>
      </c>
      <c r="B147">
        <v>81.180000000000007</v>
      </c>
      <c r="C147">
        <v>76.66</v>
      </c>
      <c r="E147" s="2">
        <v>45245</v>
      </c>
      <c r="F147">
        <v>89.445499999999996</v>
      </c>
      <c r="G147">
        <v>462.29</v>
      </c>
    </row>
    <row r="148" spans="1:7" x14ac:dyDescent="0.25">
      <c r="A148" s="2">
        <v>45244</v>
      </c>
      <c r="B148">
        <v>82.47</v>
      </c>
      <c r="C148">
        <v>78.260000000000005</v>
      </c>
      <c r="E148" s="2">
        <v>45244</v>
      </c>
      <c r="F148">
        <v>90.520499999999998</v>
      </c>
      <c r="G148">
        <v>462.47</v>
      </c>
    </row>
    <row r="149" spans="1:7" x14ac:dyDescent="0.25">
      <c r="A149" s="2">
        <v>45243</v>
      </c>
      <c r="B149">
        <v>82.52</v>
      </c>
      <c r="C149">
        <v>78.260000000000005</v>
      </c>
      <c r="E149" s="2">
        <v>45243</v>
      </c>
      <c r="F149">
        <v>91.910499999999999</v>
      </c>
      <c r="G149">
        <v>464.89</v>
      </c>
    </row>
    <row r="150" spans="1:7" x14ac:dyDescent="0.25">
      <c r="A150" s="2">
        <v>45242</v>
      </c>
      <c r="B150">
        <v>81.430000000000007</v>
      </c>
      <c r="C150">
        <v>77.17</v>
      </c>
      <c r="E150" s="2">
        <v>45242</v>
      </c>
      <c r="F150">
        <v>92.270499999999998</v>
      </c>
      <c r="G150">
        <v>466.99</v>
      </c>
    </row>
    <row r="151" spans="1:7" x14ac:dyDescent="0.25">
      <c r="A151" s="2">
        <v>45241</v>
      </c>
      <c r="B151">
        <v>81.430000000000007</v>
      </c>
      <c r="C151">
        <v>77.17</v>
      </c>
      <c r="E151" s="2">
        <v>45241</v>
      </c>
      <c r="F151">
        <v>92.270499999999998</v>
      </c>
      <c r="G151">
        <v>466.99</v>
      </c>
    </row>
    <row r="152" spans="1:7" x14ac:dyDescent="0.25">
      <c r="A152" s="2">
        <v>45240</v>
      </c>
      <c r="B152">
        <v>81.430000000000007</v>
      </c>
      <c r="C152">
        <v>77.17</v>
      </c>
      <c r="E152" s="2">
        <v>45240</v>
      </c>
      <c r="F152">
        <v>92.270499999999998</v>
      </c>
      <c r="G152">
        <v>466.99</v>
      </c>
    </row>
    <row r="153" spans="1:7" x14ac:dyDescent="0.25">
      <c r="A153" s="2">
        <v>45239</v>
      </c>
      <c r="B153">
        <v>80.010000000000005</v>
      </c>
      <c r="C153">
        <v>75.739999999999995</v>
      </c>
      <c r="E153" s="2">
        <v>45239</v>
      </c>
      <c r="F153">
        <v>91.670500000000004</v>
      </c>
      <c r="G153">
        <v>468.09</v>
      </c>
    </row>
    <row r="154" spans="1:7" x14ac:dyDescent="0.25">
      <c r="A154" s="2">
        <v>45238</v>
      </c>
      <c r="B154">
        <v>79.540000000000006</v>
      </c>
      <c r="C154">
        <v>75.33</v>
      </c>
      <c r="E154" s="2">
        <v>45238</v>
      </c>
      <c r="F154">
        <v>91.845500000000001</v>
      </c>
      <c r="G154">
        <v>467.59</v>
      </c>
    </row>
    <row r="155" spans="1:7" x14ac:dyDescent="0.25">
      <c r="A155" s="2">
        <v>45237</v>
      </c>
      <c r="B155">
        <v>81.61</v>
      </c>
      <c r="C155">
        <v>77.37</v>
      </c>
      <c r="E155" s="2">
        <v>45237</v>
      </c>
      <c r="F155">
        <v>92.095500000000001</v>
      </c>
      <c r="G155">
        <v>462.84</v>
      </c>
    </row>
    <row r="156" spans="1:7" x14ac:dyDescent="0.25">
      <c r="A156" s="2">
        <v>45236</v>
      </c>
      <c r="B156">
        <v>85.18</v>
      </c>
      <c r="C156">
        <v>80.819999999999993</v>
      </c>
      <c r="E156" s="2">
        <v>45236</v>
      </c>
      <c r="F156">
        <v>92.645499999999998</v>
      </c>
      <c r="G156">
        <v>461.7</v>
      </c>
    </row>
    <row r="157" spans="1:7" x14ac:dyDescent="0.25">
      <c r="A157" s="2">
        <v>45235</v>
      </c>
      <c r="B157">
        <v>84.89</v>
      </c>
      <c r="C157">
        <v>80.510000000000005</v>
      </c>
      <c r="E157" s="2">
        <v>45235</v>
      </c>
      <c r="F157">
        <v>92.845500000000001</v>
      </c>
      <c r="G157">
        <v>464.34</v>
      </c>
    </row>
    <row r="158" spans="1:7" x14ac:dyDescent="0.25">
      <c r="A158" s="2">
        <v>45234</v>
      </c>
      <c r="B158">
        <v>84.89</v>
      </c>
      <c r="C158">
        <v>80.510000000000005</v>
      </c>
      <c r="E158" s="2">
        <v>45234</v>
      </c>
      <c r="F158">
        <v>92.845500000000001</v>
      </c>
      <c r="G158">
        <v>464.34</v>
      </c>
    </row>
    <row r="159" spans="1:7" x14ac:dyDescent="0.25">
      <c r="A159" s="2">
        <v>45233</v>
      </c>
      <c r="B159">
        <v>84.89</v>
      </c>
      <c r="C159">
        <v>80.510000000000005</v>
      </c>
      <c r="E159" s="2">
        <v>45233</v>
      </c>
      <c r="F159">
        <v>92.845500000000001</v>
      </c>
      <c r="G159">
        <v>464.34</v>
      </c>
    </row>
    <row r="160" spans="1:7" x14ac:dyDescent="0.25">
      <c r="A160" s="2">
        <v>45232</v>
      </c>
      <c r="B160">
        <v>86.85</v>
      </c>
      <c r="C160">
        <v>82.46</v>
      </c>
      <c r="E160" s="2">
        <v>45232</v>
      </c>
      <c r="F160">
        <v>93.270499999999998</v>
      </c>
      <c r="G160">
        <v>466.34</v>
      </c>
    </row>
    <row r="161" spans="1:7" x14ac:dyDescent="0.25">
      <c r="A161" s="2">
        <v>45231</v>
      </c>
      <c r="B161">
        <v>84.63</v>
      </c>
      <c r="C161">
        <v>80.44</v>
      </c>
      <c r="E161" s="2">
        <v>45231</v>
      </c>
      <c r="F161">
        <v>92.595500000000001</v>
      </c>
      <c r="G161">
        <v>468.34</v>
      </c>
    </row>
    <row r="162" spans="1:7" x14ac:dyDescent="0.25">
      <c r="A162" s="2">
        <v>45230</v>
      </c>
      <c r="B162">
        <v>87.41</v>
      </c>
      <c r="C162">
        <v>81.02</v>
      </c>
      <c r="E162" s="2">
        <v>45230</v>
      </c>
      <c r="F162">
        <v>93.595500000000001</v>
      </c>
      <c r="G162">
        <v>468.29</v>
      </c>
    </row>
    <row r="163" spans="1:7" x14ac:dyDescent="0.25">
      <c r="A163" s="2">
        <v>45229</v>
      </c>
      <c r="B163">
        <v>87.45</v>
      </c>
      <c r="C163">
        <v>82.31</v>
      </c>
      <c r="E163" s="2">
        <v>45229</v>
      </c>
      <c r="F163">
        <v>92.545500000000004</v>
      </c>
      <c r="G163">
        <v>469.64</v>
      </c>
    </row>
    <row r="164" spans="1:7" x14ac:dyDescent="0.25">
      <c r="A164" s="2">
        <v>45228</v>
      </c>
      <c r="B164">
        <v>90.48</v>
      </c>
      <c r="C164">
        <v>85.54</v>
      </c>
      <c r="E164" s="2">
        <v>45228</v>
      </c>
      <c r="F164">
        <v>94.195499999999996</v>
      </c>
      <c r="G164">
        <v>470.34</v>
      </c>
    </row>
    <row r="165" spans="1:7" x14ac:dyDescent="0.25">
      <c r="A165" s="2">
        <v>45227</v>
      </c>
      <c r="B165">
        <v>90.48</v>
      </c>
      <c r="C165">
        <v>85.54</v>
      </c>
      <c r="E165" s="2">
        <v>45227</v>
      </c>
      <c r="F165">
        <v>94.195499999999996</v>
      </c>
      <c r="G165">
        <v>470.34</v>
      </c>
    </row>
    <row r="166" spans="1:7" x14ac:dyDescent="0.25">
      <c r="A166" s="2">
        <v>45226</v>
      </c>
      <c r="B166">
        <v>90.48</v>
      </c>
      <c r="C166">
        <v>85.54</v>
      </c>
      <c r="E166" s="2">
        <v>45226</v>
      </c>
      <c r="F166">
        <v>94.195499999999996</v>
      </c>
      <c r="G166">
        <v>470.34</v>
      </c>
    </row>
    <row r="167" spans="1:7" x14ac:dyDescent="0.25">
      <c r="A167" s="2">
        <v>45225</v>
      </c>
      <c r="B167">
        <v>87.93</v>
      </c>
      <c r="C167">
        <v>83.21</v>
      </c>
      <c r="E167" s="2">
        <v>45225</v>
      </c>
      <c r="F167">
        <v>93.645499999999998</v>
      </c>
      <c r="G167">
        <v>473.89</v>
      </c>
    </row>
    <row r="168" spans="1:7" x14ac:dyDescent="0.25">
      <c r="A168" s="2">
        <v>45224</v>
      </c>
      <c r="B168">
        <v>90.13</v>
      </c>
      <c r="C168">
        <v>85.39</v>
      </c>
      <c r="E168" s="2">
        <v>45224</v>
      </c>
      <c r="F168">
        <v>93.995500000000007</v>
      </c>
      <c r="G168">
        <v>475.04</v>
      </c>
    </row>
    <row r="169" spans="1:7" x14ac:dyDescent="0.25">
      <c r="A169" s="2">
        <v>45223</v>
      </c>
      <c r="B169">
        <v>88.07</v>
      </c>
      <c r="C169">
        <v>83.74</v>
      </c>
      <c r="E169" s="2">
        <v>45223</v>
      </c>
      <c r="F169">
        <v>93.470500000000001</v>
      </c>
      <c r="G169">
        <v>475.04</v>
      </c>
    </row>
    <row r="170" spans="1:7" x14ac:dyDescent="0.25">
      <c r="A170" s="2">
        <v>45222</v>
      </c>
      <c r="B170">
        <v>89.83</v>
      </c>
      <c r="C170">
        <v>85.49</v>
      </c>
      <c r="E170" s="2">
        <v>45222</v>
      </c>
      <c r="F170">
        <v>94.495500000000007</v>
      </c>
      <c r="G170">
        <v>476.48</v>
      </c>
    </row>
    <row r="171" spans="1:7" x14ac:dyDescent="0.25">
      <c r="A171" s="2">
        <v>45221</v>
      </c>
      <c r="B171">
        <v>92.16</v>
      </c>
      <c r="C171">
        <v>88.75</v>
      </c>
      <c r="E171" s="2">
        <v>45221</v>
      </c>
      <c r="F171">
        <v>95.445499999999996</v>
      </c>
      <c r="G171">
        <v>478.29</v>
      </c>
    </row>
    <row r="172" spans="1:7" x14ac:dyDescent="0.25">
      <c r="A172" s="2">
        <v>45220</v>
      </c>
      <c r="B172">
        <v>92.16</v>
      </c>
      <c r="C172">
        <v>88.75</v>
      </c>
      <c r="E172" s="2">
        <v>45220</v>
      </c>
      <c r="F172">
        <v>95.445499999999996</v>
      </c>
      <c r="G172">
        <v>478.29</v>
      </c>
    </row>
    <row r="173" spans="1:7" x14ac:dyDescent="0.25">
      <c r="A173" s="2">
        <v>45219</v>
      </c>
      <c r="B173">
        <v>92.16</v>
      </c>
      <c r="C173">
        <v>88.75</v>
      </c>
      <c r="E173" s="2">
        <v>45219</v>
      </c>
      <c r="F173">
        <v>95.445499999999996</v>
      </c>
      <c r="G173">
        <v>478.29</v>
      </c>
    </row>
    <row r="174" spans="1:7" x14ac:dyDescent="0.25">
      <c r="A174" s="2">
        <v>45218</v>
      </c>
      <c r="B174">
        <v>92.38</v>
      </c>
      <c r="C174">
        <v>89.37</v>
      </c>
      <c r="E174" s="2">
        <v>45218</v>
      </c>
      <c r="F174">
        <v>96.17</v>
      </c>
      <c r="G174">
        <v>479.5</v>
      </c>
    </row>
    <row r="175" spans="1:7" x14ac:dyDescent="0.25">
      <c r="A175" s="2">
        <v>45217</v>
      </c>
      <c r="B175">
        <v>91.5</v>
      </c>
      <c r="C175">
        <v>88.32</v>
      </c>
      <c r="E175" s="2">
        <v>45217</v>
      </c>
      <c r="F175">
        <v>98.105500000000006</v>
      </c>
      <c r="G175">
        <v>476.98</v>
      </c>
    </row>
    <row r="176" spans="1:7" x14ac:dyDescent="0.25">
      <c r="A176" s="2">
        <v>45216</v>
      </c>
      <c r="B176">
        <v>89.9</v>
      </c>
      <c r="C176">
        <v>86.66</v>
      </c>
      <c r="E176" s="2">
        <v>45216</v>
      </c>
      <c r="F176">
        <v>98.020499999999998</v>
      </c>
      <c r="G176">
        <v>476.39</v>
      </c>
    </row>
    <row r="177" spans="1:7" x14ac:dyDescent="0.25">
      <c r="A177" s="2">
        <v>45215</v>
      </c>
      <c r="B177">
        <v>89.65</v>
      </c>
      <c r="C177">
        <v>86.66</v>
      </c>
      <c r="E177" s="2">
        <v>45215</v>
      </c>
      <c r="F177">
        <v>97.420500000000004</v>
      </c>
      <c r="G177">
        <v>475.34</v>
      </c>
    </row>
    <row r="178" spans="1:7" x14ac:dyDescent="0.25">
      <c r="A178" s="2">
        <v>45214</v>
      </c>
      <c r="B178">
        <v>90.89</v>
      </c>
      <c r="C178">
        <v>87.69</v>
      </c>
      <c r="E178" s="2">
        <v>45214</v>
      </c>
      <c r="F178">
        <v>97.695499999999996</v>
      </c>
      <c r="G178">
        <v>476.44</v>
      </c>
    </row>
    <row r="179" spans="1:7" x14ac:dyDescent="0.25">
      <c r="A179" s="2">
        <v>45213</v>
      </c>
      <c r="B179">
        <v>90.89</v>
      </c>
      <c r="C179">
        <v>87.69</v>
      </c>
      <c r="E179" s="2">
        <v>45213</v>
      </c>
      <c r="F179">
        <v>97.695499999999996</v>
      </c>
      <c r="G179">
        <v>476.44</v>
      </c>
    </row>
    <row r="180" spans="1:7" x14ac:dyDescent="0.25">
      <c r="A180" s="2">
        <v>45212</v>
      </c>
      <c r="B180">
        <v>90.89</v>
      </c>
      <c r="C180">
        <v>87.69</v>
      </c>
      <c r="E180" s="2">
        <v>45212</v>
      </c>
      <c r="F180">
        <v>97.695499999999996</v>
      </c>
      <c r="G180">
        <v>476.44</v>
      </c>
    </row>
    <row r="181" spans="1:7" x14ac:dyDescent="0.25">
      <c r="A181" s="2">
        <v>45211</v>
      </c>
      <c r="B181">
        <v>86</v>
      </c>
      <c r="C181">
        <v>82.91</v>
      </c>
      <c r="E181" s="2">
        <v>45211</v>
      </c>
      <c r="F181">
        <v>97.720500000000001</v>
      </c>
      <c r="G181">
        <v>475</v>
      </c>
    </row>
    <row r="182" spans="1:7" x14ac:dyDescent="0.25">
      <c r="A182" s="2">
        <v>45210</v>
      </c>
      <c r="B182">
        <v>85.82</v>
      </c>
      <c r="C182">
        <v>83.49</v>
      </c>
      <c r="E182" s="2">
        <v>45210</v>
      </c>
      <c r="F182">
        <v>99.5</v>
      </c>
      <c r="G182">
        <v>476.84</v>
      </c>
    </row>
    <row r="183" spans="1:7" x14ac:dyDescent="0.25">
      <c r="A183" s="2">
        <v>45209</v>
      </c>
      <c r="B183">
        <v>87.65</v>
      </c>
      <c r="C183">
        <v>85.97</v>
      </c>
      <c r="E183" s="2">
        <v>45209</v>
      </c>
      <c r="F183">
        <v>100.2955</v>
      </c>
      <c r="G183">
        <v>476.84</v>
      </c>
    </row>
    <row r="184" spans="1:7" x14ac:dyDescent="0.25">
      <c r="A184" s="2">
        <v>45208</v>
      </c>
      <c r="B184">
        <v>88.15</v>
      </c>
      <c r="C184">
        <v>86.38</v>
      </c>
      <c r="E184" s="2">
        <v>45208</v>
      </c>
      <c r="F184">
        <v>98.5</v>
      </c>
      <c r="G184">
        <v>475.84</v>
      </c>
    </row>
    <row r="185" spans="1:7" x14ac:dyDescent="0.25">
      <c r="A185" s="2">
        <v>45207</v>
      </c>
      <c r="B185">
        <v>84.58</v>
      </c>
      <c r="C185">
        <v>82.79</v>
      </c>
      <c r="E185" s="2">
        <v>45207</v>
      </c>
      <c r="F185">
        <v>100.99550000000001</v>
      </c>
      <c r="G185">
        <v>477.19</v>
      </c>
    </row>
    <row r="186" spans="1:7" x14ac:dyDescent="0.25">
      <c r="A186" s="2">
        <v>45206</v>
      </c>
      <c r="B186">
        <v>84.58</v>
      </c>
      <c r="C186">
        <v>82.79</v>
      </c>
      <c r="E186" s="2">
        <v>45206</v>
      </c>
      <c r="F186">
        <v>100.99550000000001</v>
      </c>
      <c r="G186">
        <v>477.19</v>
      </c>
    </row>
    <row r="187" spans="1:7" x14ac:dyDescent="0.25">
      <c r="A187" s="2">
        <v>45205</v>
      </c>
      <c r="B187">
        <v>84.58</v>
      </c>
      <c r="C187">
        <v>82.79</v>
      </c>
      <c r="E187" s="2">
        <v>45205</v>
      </c>
      <c r="F187">
        <v>100.99550000000001</v>
      </c>
      <c r="G187">
        <v>477.19</v>
      </c>
    </row>
    <row r="188" spans="1:7" x14ac:dyDescent="0.25">
      <c r="A188" s="2">
        <v>45204</v>
      </c>
      <c r="B188">
        <v>84.07</v>
      </c>
      <c r="C188">
        <v>82.31</v>
      </c>
      <c r="E188" s="2">
        <v>45204</v>
      </c>
      <c r="F188">
        <v>99.125</v>
      </c>
      <c r="G188">
        <v>477.69</v>
      </c>
    </row>
    <row r="189" spans="1:7" x14ac:dyDescent="0.25">
      <c r="A189" s="2">
        <v>45203</v>
      </c>
      <c r="B189">
        <v>85.81</v>
      </c>
      <c r="C189">
        <v>84.22</v>
      </c>
      <c r="E189" s="2">
        <v>45203</v>
      </c>
      <c r="F189">
        <v>98.8</v>
      </c>
      <c r="G189">
        <v>477.2</v>
      </c>
    </row>
    <row r="190" spans="1:7" x14ac:dyDescent="0.25">
      <c r="A190" s="2">
        <v>45202</v>
      </c>
      <c r="B190">
        <v>90.92</v>
      </c>
      <c r="C190">
        <v>89.23</v>
      </c>
      <c r="E190" s="2">
        <v>45202</v>
      </c>
      <c r="F190">
        <v>99.1</v>
      </c>
      <c r="G190">
        <v>476.34</v>
      </c>
    </row>
    <row r="191" spans="1:7" x14ac:dyDescent="0.25">
      <c r="A191" s="2">
        <v>45201</v>
      </c>
      <c r="B191">
        <v>90.71</v>
      </c>
      <c r="C191">
        <v>88.82</v>
      </c>
      <c r="E191" s="2">
        <v>45201</v>
      </c>
      <c r="F191">
        <v>97.8</v>
      </c>
      <c r="G191">
        <v>477.09</v>
      </c>
    </row>
    <row r="192" spans="1:7" x14ac:dyDescent="0.25">
      <c r="A192" s="2">
        <v>45200</v>
      </c>
      <c r="B192">
        <v>95.31</v>
      </c>
      <c r="C192">
        <v>90.79</v>
      </c>
      <c r="E192" s="2">
        <v>45200</v>
      </c>
      <c r="F192">
        <v>97</v>
      </c>
      <c r="G192">
        <v>477.39</v>
      </c>
    </row>
    <row r="193" spans="1:7" x14ac:dyDescent="0.25">
      <c r="A193" s="2">
        <v>45199</v>
      </c>
      <c r="B193">
        <v>95.31</v>
      </c>
      <c r="C193">
        <v>90.79</v>
      </c>
      <c r="E193" s="2">
        <v>45199</v>
      </c>
      <c r="F193">
        <v>97</v>
      </c>
      <c r="G193">
        <v>477.39</v>
      </c>
    </row>
    <row r="194" spans="1:7" x14ac:dyDescent="0.25">
      <c r="A194" s="2">
        <v>45198</v>
      </c>
      <c r="B194">
        <v>95.31</v>
      </c>
      <c r="C194">
        <v>90.79</v>
      </c>
      <c r="E194" s="2">
        <v>45198</v>
      </c>
      <c r="F194">
        <v>97</v>
      </c>
      <c r="G194">
        <v>477.39</v>
      </c>
    </row>
    <row r="195" spans="1:7" x14ac:dyDescent="0.25">
      <c r="A195" s="2">
        <v>45197</v>
      </c>
      <c r="B195">
        <v>95.38</v>
      </c>
      <c r="C195">
        <v>91.71</v>
      </c>
      <c r="E195" s="2">
        <v>45197</v>
      </c>
      <c r="F195">
        <v>96.245500000000007</v>
      </c>
      <c r="G195">
        <v>473.99</v>
      </c>
    </row>
    <row r="196" spans="1:7" x14ac:dyDescent="0.25">
      <c r="A196" s="2">
        <v>45196</v>
      </c>
      <c r="B196">
        <v>96.55</v>
      </c>
      <c r="C196">
        <v>93.68</v>
      </c>
      <c r="E196" s="2">
        <v>45196</v>
      </c>
      <c r="F196">
        <v>96.075000000000003</v>
      </c>
      <c r="G196">
        <v>478.49</v>
      </c>
    </row>
    <row r="197" spans="1:7" x14ac:dyDescent="0.25">
      <c r="A197" s="2">
        <v>45195</v>
      </c>
      <c r="B197">
        <v>93.96</v>
      </c>
      <c r="C197">
        <v>90.39</v>
      </c>
      <c r="E197" s="2">
        <v>45195</v>
      </c>
      <c r="F197">
        <v>96.595500000000001</v>
      </c>
      <c r="G197">
        <v>479.2</v>
      </c>
    </row>
    <row r="198" spans="1:7" x14ac:dyDescent="0.25">
      <c r="A198" s="2">
        <v>45194</v>
      </c>
      <c r="B198">
        <v>93.29</v>
      </c>
      <c r="C198">
        <v>89.68</v>
      </c>
      <c r="E198" s="2">
        <v>45194</v>
      </c>
      <c r="F198">
        <v>94.905000000000001</v>
      </c>
      <c r="G198">
        <v>473.55</v>
      </c>
    </row>
    <row r="199" spans="1:7" x14ac:dyDescent="0.25">
      <c r="A199" s="2">
        <v>45193</v>
      </c>
      <c r="B199">
        <v>93.27</v>
      </c>
      <c r="C199">
        <v>90.03</v>
      </c>
      <c r="E199" s="2">
        <v>45193</v>
      </c>
      <c r="F199">
        <v>95.3</v>
      </c>
      <c r="G199">
        <v>473.5</v>
      </c>
    </row>
    <row r="200" spans="1:7" x14ac:dyDescent="0.25">
      <c r="A200" s="2">
        <v>45192</v>
      </c>
      <c r="B200">
        <v>93.27</v>
      </c>
      <c r="C200">
        <v>90.03</v>
      </c>
      <c r="E200" s="2">
        <v>45192</v>
      </c>
      <c r="F200">
        <v>95.3</v>
      </c>
      <c r="G200">
        <v>473.5</v>
      </c>
    </row>
    <row r="201" spans="1:7" x14ac:dyDescent="0.25">
      <c r="A201" s="2">
        <v>45191</v>
      </c>
      <c r="B201">
        <v>93.27</v>
      </c>
      <c r="C201">
        <v>90.03</v>
      </c>
      <c r="E201" s="2">
        <v>45191</v>
      </c>
      <c r="F201">
        <v>95.3</v>
      </c>
      <c r="G201">
        <v>473.5</v>
      </c>
    </row>
    <row r="202" spans="1:7" x14ac:dyDescent="0.25">
      <c r="A202" s="2">
        <v>45190</v>
      </c>
      <c r="B202">
        <v>93.3</v>
      </c>
      <c r="C202">
        <v>89.63</v>
      </c>
      <c r="E202" s="2">
        <v>45190</v>
      </c>
      <c r="F202">
        <v>94.2</v>
      </c>
      <c r="G202">
        <v>477.09</v>
      </c>
    </row>
    <row r="203" spans="1:7" x14ac:dyDescent="0.25">
      <c r="A203" s="2">
        <v>45189</v>
      </c>
      <c r="B203">
        <v>93.53</v>
      </c>
      <c r="C203">
        <v>90.28</v>
      </c>
      <c r="E203" s="2">
        <v>45189</v>
      </c>
      <c r="F203">
        <v>96.020499999999998</v>
      </c>
      <c r="G203">
        <v>473.04</v>
      </c>
    </row>
    <row r="204" spans="1:7" x14ac:dyDescent="0.25">
      <c r="A204" s="2">
        <v>45188</v>
      </c>
      <c r="B204">
        <v>94.34</v>
      </c>
      <c r="C204">
        <v>91.2</v>
      </c>
      <c r="E204" s="2">
        <v>45188</v>
      </c>
      <c r="F204">
        <v>95</v>
      </c>
      <c r="G204">
        <v>470.69</v>
      </c>
    </row>
    <row r="205" spans="1:7" x14ac:dyDescent="0.25">
      <c r="A205" s="2">
        <v>45187</v>
      </c>
      <c r="B205">
        <v>94.43</v>
      </c>
      <c r="C205">
        <v>91.48</v>
      </c>
      <c r="E205" s="2">
        <v>45187</v>
      </c>
      <c r="F205">
        <v>95.945499999999996</v>
      </c>
      <c r="G205">
        <v>472.95</v>
      </c>
    </row>
    <row r="206" spans="1:7" x14ac:dyDescent="0.25">
      <c r="A206" s="2">
        <v>45186</v>
      </c>
      <c r="B206">
        <v>93.93</v>
      </c>
      <c r="C206">
        <v>90.77</v>
      </c>
      <c r="E206" s="2">
        <v>45186</v>
      </c>
      <c r="F206">
        <v>95.8</v>
      </c>
      <c r="G206">
        <v>467.59</v>
      </c>
    </row>
    <row r="207" spans="1:7" x14ac:dyDescent="0.25">
      <c r="A207" s="2">
        <v>45185</v>
      </c>
      <c r="B207">
        <v>93.93</v>
      </c>
      <c r="C207">
        <v>90.77</v>
      </c>
      <c r="E207" s="2">
        <v>45185</v>
      </c>
      <c r="F207">
        <v>95.8</v>
      </c>
      <c r="G207">
        <v>467.59</v>
      </c>
    </row>
    <row r="208" spans="1:7" x14ac:dyDescent="0.25">
      <c r="A208" s="2">
        <v>45184</v>
      </c>
      <c r="B208">
        <v>93.93</v>
      </c>
      <c r="C208">
        <v>90.77</v>
      </c>
      <c r="E208" s="2">
        <v>45184</v>
      </c>
      <c r="F208">
        <v>95.8</v>
      </c>
      <c r="G208">
        <v>467.59</v>
      </c>
    </row>
    <row r="209" spans="1:7" x14ac:dyDescent="0.25">
      <c r="A209" s="2">
        <v>45183</v>
      </c>
      <c r="B209">
        <v>93.7</v>
      </c>
      <c r="C209">
        <v>90.16</v>
      </c>
      <c r="E209" s="2">
        <v>45183</v>
      </c>
      <c r="F209">
        <v>95.25</v>
      </c>
      <c r="G209">
        <v>464.23</v>
      </c>
    </row>
    <row r="210" spans="1:7" x14ac:dyDescent="0.25">
      <c r="A210" s="2">
        <v>45182</v>
      </c>
      <c r="B210">
        <v>91.88</v>
      </c>
      <c r="C210">
        <v>88.52</v>
      </c>
      <c r="E210" s="2">
        <v>45182</v>
      </c>
      <c r="F210">
        <v>96.195499999999996</v>
      </c>
      <c r="G210">
        <v>465.6</v>
      </c>
    </row>
    <row r="211" spans="1:7" x14ac:dyDescent="0.25">
      <c r="A211" s="2">
        <v>45181</v>
      </c>
      <c r="B211">
        <v>92.06</v>
      </c>
      <c r="C211">
        <v>88.84</v>
      </c>
      <c r="E211" s="2">
        <v>45181</v>
      </c>
      <c r="F211">
        <v>95.995500000000007</v>
      </c>
      <c r="G211">
        <v>462.79</v>
      </c>
    </row>
    <row r="212" spans="1:7" x14ac:dyDescent="0.25">
      <c r="A212" s="2">
        <v>45180</v>
      </c>
      <c r="B212">
        <v>90.64</v>
      </c>
      <c r="C212">
        <v>87.29</v>
      </c>
      <c r="E212" s="2">
        <v>45180</v>
      </c>
      <c r="F212">
        <v>94.05</v>
      </c>
      <c r="G212">
        <v>462</v>
      </c>
    </row>
    <row r="213" spans="1:7" x14ac:dyDescent="0.25">
      <c r="A213" s="2">
        <v>45179</v>
      </c>
      <c r="B213">
        <v>90.65</v>
      </c>
      <c r="C213">
        <v>87.51</v>
      </c>
      <c r="E213" s="2">
        <v>45179</v>
      </c>
      <c r="F213">
        <v>96.75</v>
      </c>
      <c r="G213">
        <v>463.84</v>
      </c>
    </row>
    <row r="214" spans="1:7" x14ac:dyDescent="0.25">
      <c r="A214" s="2">
        <v>45178</v>
      </c>
      <c r="B214">
        <v>90.65</v>
      </c>
      <c r="C214">
        <v>87.51</v>
      </c>
      <c r="E214" s="2">
        <v>45178</v>
      </c>
      <c r="F214">
        <v>96.75</v>
      </c>
      <c r="G214">
        <v>463.84</v>
      </c>
    </row>
    <row r="215" spans="1:7" x14ac:dyDescent="0.25">
      <c r="A215" s="2">
        <v>45177</v>
      </c>
      <c r="B215">
        <v>90.65</v>
      </c>
      <c r="C215">
        <v>87.51</v>
      </c>
      <c r="E215" s="2">
        <v>45177</v>
      </c>
      <c r="F215">
        <v>96.75</v>
      </c>
      <c r="G215">
        <v>463.84</v>
      </c>
    </row>
    <row r="216" spans="1:7" x14ac:dyDescent="0.25">
      <c r="A216" s="2">
        <v>45176</v>
      </c>
      <c r="B216">
        <v>89.92</v>
      </c>
      <c r="C216">
        <v>86.87</v>
      </c>
      <c r="E216" s="2">
        <v>45176</v>
      </c>
      <c r="F216">
        <v>97.5</v>
      </c>
      <c r="G216">
        <v>465.34</v>
      </c>
    </row>
    <row r="217" spans="1:7" x14ac:dyDescent="0.25">
      <c r="A217" s="2">
        <v>45175</v>
      </c>
      <c r="B217">
        <v>90.6</v>
      </c>
      <c r="C217">
        <v>87.54</v>
      </c>
      <c r="E217" s="2">
        <v>45175</v>
      </c>
      <c r="F217">
        <v>97.4</v>
      </c>
      <c r="G217">
        <v>463.09</v>
      </c>
    </row>
    <row r="218" spans="1:7" x14ac:dyDescent="0.25">
      <c r="A218" s="2">
        <v>45174</v>
      </c>
      <c r="B218">
        <v>90.04</v>
      </c>
      <c r="C218">
        <v>86.69</v>
      </c>
      <c r="E218" s="2">
        <v>45174</v>
      </c>
      <c r="F218">
        <v>96.935000000000002</v>
      </c>
      <c r="G218">
        <v>460.19</v>
      </c>
    </row>
    <row r="219" spans="1:7" x14ac:dyDescent="0.25">
      <c r="A219" s="2">
        <v>45173</v>
      </c>
      <c r="B219">
        <v>89</v>
      </c>
      <c r="C219">
        <v>85.55</v>
      </c>
      <c r="E219" s="2">
        <v>45173</v>
      </c>
      <c r="F219">
        <v>96.870500000000007</v>
      </c>
      <c r="G219">
        <v>458.09</v>
      </c>
    </row>
    <row r="220" spans="1:7" x14ac:dyDescent="0.25">
      <c r="A220" s="2">
        <v>45172</v>
      </c>
      <c r="B220">
        <v>88.55</v>
      </c>
      <c r="C220">
        <v>85.55</v>
      </c>
      <c r="E220" s="2">
        <v>45172</v>
      </c>
      <c r="F220">
        <v>96.400499999999994</v>
      </c>
      <c r="G220">
        <v>457.34</v>
      </c>
    </row>
    <row r="221" spans="1:7" x14ac:dyDescent="0.25">
      <c r="A221" s="2">
        <v>45171</v>
      </c>
      <c r="B221">
        <v>88.55</v>
      </c>
      <c r="C221">
        <v>85.55</v>
      </c>
      <c r="E221" s="2">
        <v>45171</v>
      </c>
      <c r="F221">
        <v>96.400499999999994</v>
      </c>
      <c r="G221">
        <v>457.34</v>
      </c>
    </row>
    <row r="222" spans="1:7" x14ac:dyDescent="0.25">
      <c r="A222" s="2">
        <v>45170</v>
      </c>
      <c r="B222">
        <v>88.55</v>
      </c>
      <c r="C222">
        <v>85.55</v>
      </c>
      <c r="E222" s="2">
        <v>45170</v>
      </c>
      <c r="F222">
        <v>96.400499999999994</v>
      </c>
      <c r="G222">
        <v>457.34</v>
      </c>
    </row>
    <row r="223" spans="1:7" x14ac:dyDescent="0.25">
      <c r="A223" s="2">
        <v>45169</v>
      </c>
      <c r="B223">
        <v>86.86</v>
      </c>
      <c r="C223">
        <v>83.63</v>
      </c>
      <c r="E223" s="2">
        <v>45169</v>
      </c>
      <c r="F223">
        <v>94.875</v>
      </c>
      <c r="G223">
        <v>457.84</v>
      </c>
    </row>
    <row r="224" spans="1:7" x14ac:dyDescent="0.25">
      <c r="A224" s="2">
        <v>45168</v>
      </c>
      <c r="B224">
        <v>85.86</v>
      </c>
      <c r="C224">
        <v>81.63</v>
      </c>
      <c r="E224" s="2">
        <v>45168</v>
      </c>
      <c r="F224">
        <v>96.145499999999998</v>
      </c>
      <c r="G224">
        <v>462.09</v>
      </c>
    </row>
    <row r="225" spans="1:7" x14ac:dyDescent="0.25">
      <c r="A225" s="2">
        <v>45167</v>
      </c>
      <c r="B225">
        <v>85.49</v>
      </c>
      <c r="C225">
        <v>81.16</v>
      </c>
      <c r="E225" s="2">
        <v>45167</v>
      </c>
      <c r="F225">
        <v>95.420500000000004</v>
      </c>
      <c r="G225">
        <v>462.09</v>
      </c>
    </row>
    <row r="226" spans="1:7" x14ac:dyDescent="0.25">
      <c r="A226" s="2">
        <v>45166</v>
      </c>
      <c r="B226">
        <v>84.42</v>
      </c>
      <c r="C226">
        <v>80.099999999999994</v>
      </c>
      <c r="E226" s="2">
        <v>45166</v>
      </c>
      <c r="F226">
        <v>94.495500000000007</v>
      </c>
      <c r="G226">
        <v>463.29</v>
      </c>
    </row>
    <row r="227" spans="1:7" x14ac:dyDescent="0.25">
      <c r="A227" s="2">
        <v>45165</v>
      </c>
      <c r="B227">
        <v>84.48</v>
      </c>
      <c r="C227">
        <v>79.83</v>
      </c>
      <c r="E227" s="2">
        <v>45165</v>
      </c>
      <c r="F227">
        <v>94.995500000000007</v>
      </c>
      <c r="G227">
        <v>464.09</v>
      </c>
    </row>
    <row r="228" spans="1:7" x14ac:dyDescent="0.25">
      <c r="A228" s="2">
        <v>45164</v>
      </c>
      <c r="B228">
        <v>84.48</v>
      </c>
      <c r="C228">
        <v>79.83</v>
      </c>
      <c r="E228" s="2">
        <v>45164</v>
      </c>
      <c r="F228">
        <v>94.995500000000007</v>
      </c>
      <c r="G228">
        <v>464.09</v>
      </c>
    </row>
    <row r="229" spans="1:7" x14ac:dyDescent="0.25">
      <c r="A229" s="2">
        <v>45163</v>
      </c>
      <c r="B229">
        <v>84.48</v>
      </c>
      <c r="C229">
        <v>79.83</v>
      </c>
      <c r="E229" s="2">
        <v>45163</v>
      </c>
      <c r="F229">
        <v>94.995500000000007</v>
      </c>
      <c r="G229">
        <v>464.09</v>
      </c>
    </row>
    <row r="230" spans="1:7" x14ac:dyDescent="0.25">
      <c r="A230" s="2">
        <v>45162</v>
      </c>
      <c r="B230">
        <v>83.36</v>
      </c>
      <c r="C230">
        <v>79.05</v>
      </c>
      <c r="E230" s="2">
        <v>45162</v>
      </c>
      <c r="F230">
        <v>93.5</v>
      </c>
      <c r="G230">
        <v>459.09</v>
      </c>
    </row>
    <row r="231" spans="1:7" x14ac:dyDescent="0.25">
      <c r="A231" s="2">
        <v>45161</v>
      </c>
      <c r="B231">
        <v>83.21</v>
      </c>
      <c r="C231">
        <v>78.89</v>
      </c>
      <c r="E231" s="2">
        <v>45161</v>
      </c>
      <c r="F231">
        <v>93.995500000000007</v>
      </c>
      <c r="G231">
        <v>461.09</v>
      </c>
    </row>
    <row r="232" spans="1:7" x14ac:dyDescent="0.25">
      <c r="A232" s="2">
        <v>45160</v>
      </c>
      <c r="B232">
        <v>84.03</v>
      </c>
      <c r="C232">
        <v>80.349999999999994</v>
      </c>
      <c r="E232" s="2">
        <v>45160</v>
      </c>
      <c r="F232">
        <v>93.5</v>
      </c>
      <c r="G232">
        <v>453.09</v>
      </c>
    </row>
    <row r="233" spans="1:7" x14ac:dyDescent="0.25">
      <c r="A233" s="2">
        <v>45159</v>
      </c>
      <c r="B233">
        <v>84.46</v>
      </c>
      <c r="C233">
        <v>80.72</v>
      </c>
      <c r="E233" s="2">
        <v>45159</v>
      </c>
      <c r="F233">
        <v>93.495500000000007</v>
      </c>
      <c r="G233">
        <v>454.09</v>
      </c>
    </row>
    <row r="234" spans="1:7" x14ac:dyDescent="0.25">
      <c r="A234" s="2">
        <v>45158</v>
      </c>
      <c r="B234">
        <v>84.8</v>
      </c>
      <c r="C234">
        <v>81.25</v>
      </c>
      <c r="E234" s="2">
        <v>45158</v>
      </c>
      <c r="F234">
        <v>94.2</v>
      </c>
      <c r="G234">
        <v>453.79</v>
      </c>
    </row>
    <row r="235" spans="1:7" x14ac:dyDescent="0.25">
      <c r="A235" s="2">
        <v>45157</v>
      </c>
      <c r="B235">
        <v>84.8</v>
      </c>
      <c r="C235">
        <v>81.25</v>
      </c>
      <c r="E235" s="2">
        <v>45157</v>
      </c>
      <c r="F235">
        <v>94.2</v>
      </c>
      <c r="G235">
        <v>453.79</v>
      </c>
    </row>
    <row r="236" spans="1:7" x14ac:dyDescent="0.25">
      <c r="A236" s="2">
        <v>45156</v>
      </c>
      <c r="B236">
        <v>84.8</v>
      </c>
      <c r="C236">
        <v>81.25</v>
      </c>
      <c r="E236" s="2">
        <v>45156</v>
      </c>
      <c r="F236">
        <v>94.2</v>
      </c>
      <c r="G236">
        <v>453.79</v>
      </c>
    </row>
    <row r="237" spans="1:7" x14ac:dyDescent="0.25">
      <c r="A237" s="2">
        <v>45155</v>
      </c>
      <c r="B237">
        <v>84.12</v>
      </c>
      <c r="C237">
        <v>80.39</v>
      </c>
      <c r="E237" s="2">
        <v>45155</v>
      </c>
      <c r="F237">
        <v>93</v>
      </c>
      <c r="G237">
        <v>462.09</v>
      </c>
    </row>
    <row r="238" spans="1:7" x14ac:dyDescent="0.25">
      <c r="A238" s="2">
        <v>45154</v>
      </c>
      <c r="B238">
        <v>83.45</v>
      </c>
      <c r="C238">
        <v>79.38</v>
      </c>
      <c r="E238" s="2">
        <v>45154</v>
      </c>
      <c r="F238">
        <v>96.35</v>
      </c>
      <c r="G238">
        <v>458.89</v>
      </c>
    </row>
    <row r="239" spans="1:7" x14ac:dyDescent="0.25">
      <c r="A239" s="2">
        <v>45153</v>
      </c>
      <c r="B239">
        <v>84.89</v>
      </c>
      <c r="C239">
        <v>80.989999999999995</v>
      </c>
      <c r="E239" s="2">
        <v>45153</v>
      </c>
      <c r="F239">
        <v>98</v>
      </c>
      <c r="G239">
        <v>451.11</v>
      </c>
    </row>
    <row r="240" spans="1:7" x14ac:dyDescent="0.25">
      <c r="A240" s="2">
        <v>45152</v>
      </c>
      <c r="B240">
        <v>86.21</v>
      </c>
      <c r="C240">
        <v>82.51</v>
      </c>
      <c r="E240" s="2">
        <v>45152</v>
      </c>
      <c r="F240">
        <v>98.495500000000007</v>
      </c>
      <c r="G240">
        <v>449.58</v>
      </c>
    </row>
    <row r="241" spans="1:7" x14ac:dyDescent="0.25">
      <c r="A241" s="2">
        <v>45151</v>
      </c>
      <c r="B241">
        <v>86.81</v>
      </c>
      <c r="C241">
        <v>83.19</v>
      </c>
      <c r="E241" s="2">
        <v>45151</v>
      </c>
      <c r="F241">
        <v>98.995000000000005</v>
      </c>
      <c r="G241">
        <v>446.08</v>
      </c>
    </row>
    <row r="242" spans="1:7" x14ac:dyDescent="0.25">
      <c r="A242" s="2">
        <v>45150</v>
      </c>
      <c r="B242">
        <v>86.81</v>
      </c>
      <c r="C242">
        <v>83.19</v>
      </c>
      <c r="E242" s="2">
        <v>45150</v>
      </c>
      <c r="F242">
        <v>98.995000000000005</v>
      </c>
      <c r="G242">
        <v>446.08</v>
      </c>
    </row>
    <row r="243" spans="1:7" x14ac:dyDescent="0.25">
      <c r="A243" s="2">
        <v>45149</v>
      </c>
      <c r="B243">
        <v>86.81</v>
      </c>
      <c r="C243">
        <v>83.19</v>
      </c>
      <c r="E243" s="2">
        <v>45149</v>
      </c>
      <c r="F243">
        <v>98.995000000000005</v>
      </c>
      <c r="G243">
        <v>446.08</v>
      </c>
    </row>
    <row r="244" spans="1:7" x14ac:dyDescent="0.25">
      <c r="A244" s="2">
        <v>45148</v>
      </c>
      <c r="B244">
        <v>86.4</v>
      </c>
      <c r="C244">
        <v>82.82</v>
      </c>
      <c r="E244" s="2">
        <v>45148</v>
      </c>
      <c r="F244">
        <v>96.33</v>
      </c>
      <c r="G244">
        <v>444.78</v>
      </c>
    </row>
    <row r="245" spans="1:7" x14ac:dyDescent="0.25">
      <c r="A245" s="2">
        <v>45147</v>
      </c>
      <c r="B245">
        <v>87.55</v>
      </c>
      <c r="C245">
        <v>84.4</v>
      </c>
      <c r="E245" s="2">
        <v>45147</v>
      </c>
      <c r="F245">
        <v>96.870500000000007</v>
      </c>
      <c r="G245">
        <v>443.94</v>
      </c>
    </row>
    <row r="246" spans="1:7" x14ac:dyDescent="0.25">
      <c r="A246" s="2">
        <v>45146</v>
      </c>
      <c r="B246">
        <v>86.17</v>
      </c>
      <c r="C246">
        <v>82.92</v>
      </c>
      <c r="E246" s="2">
        <v>45146</v>
      </c>
      <c r="F246">
        <v>96.204999999999998</v>
      </c>
      <c r="G246">
        <v>446.08</v>
      </c>
    </row>
    <row r="247" spans="1:7" x14ac:dyDescent="0.25">
      <c r="A247" s="2">
        <v>45145</v>
      </c>
      <c r="B247">
        <v>85.34</v>
      </c>
      <c r="C247">
        <v>81.94</v>
      </c>
      <c r="E247" s="2">
        <v>45145</v>
      </c>
      <c r="F247">
        <v>94.625</v>
      </c>
      <c r="G247">
        <v>446.33</v>
      </c>
    </row>
    <row r="248" spans="1:7" x14ac:dyDescent="0.25">
      <c r="A248" s="2">
        <v>45144</v>
      </c>
      <c r="B248">
        <v>86.24</v>
      </c>
      <c r="C248">
        <v>82.82</v>
      </c>
      <c r="E248" s="2">
        <v>45144</v>
      </c>
      <c r="F248">
        <v>94.875</v>
      </c>
      <c r="G248">
        <v>444.88</v>
      </c>
    </row>
    <row r="249" spans="1:7" x14ac:dyDescent="0.25">
      <c r="A249" s="2">
        <v>45143</v>
      </c>
      <c r="B249">
        <v>86.24</v>
      </c>
      <c r="C249">
        <v>82.82</v>
      </c>
      <c r="E249" s="2">
        <v>45143</v>
      </c>
      <c r="F249">
        <v>94.875</v>
      </c>
      <c r="G249">
        <v>444.88</v>
      </c>
    </row>
    <row r="250" spans="1:7" x14ac:dyDescent="0.25">
      <c r="A250" s="2">
        <v>45142</v>
      </c>
      <c r="B250">
        <v>86.24</v>
      </c>
      <c r="C250">
        <v>82.82</v>
      </c>
      <c r="E250" s="2">
        <v>45142</v>
      </c>
      <c r="F250">
        <v>94.875</v>
      </c>
      <c r="G250">
        <v>444.88</v>
      </c>
    </row>
    <row r="251" spans="1:7" x14ac:dyDescent="0.25">
      <c r="A251" s="2">
        <v>45141</v>
      </c>
      <c r="B251">
        <v>85.14</v>
      </c>
      <c r="C251">
        <v>81.55</v>
      </c>
      <c r="E251" s="2">
        <v>45141</v>
      </c>
      <c r="F251">
        <v>93.5</v>
      </c>
      <c r="G251">
        <v>443.58</v>
      </c>
    </row>
    <row r="252" spans="1:7" x14ac:dyDescent="0.25">
      <c r="A252" s="2">
        <v>45140</v>
      </c>
      <c r="B252">
        <v>83.2</v>
      </c>
      <c r="C252">
        <v>79.489999999999995</v>
      </c>
      <c r="E252" s="2">
        <v>45140</v>
      </c>
      <c r="F252">
        <v>93.31</v>
      </c>
      <c r="G252">
        <v>443.58</v>
      </c>
    </row>
    <row r="253" spans="1:7" x14ac:dyDescent="0.25">
      <c r="A253" s="2">
        <v>45139</v>
      </c>
      <c r="B253">
        <v>84.91</v>
      </c>
      <c r="C253">
        <v>81.37</v>
      </c>
      <c r="E253" s="2">
        <v>45139</v>
      </c>
      <c r="F253">
        <v>92.395499999999998</v>
      </c>
      <c r="G253">
        <v>444.08</v>
      </c>
    </row>
    <row r="254" spans="1:7" x14ac:dyDescent="0.25">
      <c r="A254" s="2">
        <v>45138</v>
      </c>
      <c r="B254">
        <v>85.56</v>
      </c>
      <c r="C254">
        <v>81.8</v>
      </c>
      <c r="E254" s="2">
        <v>45138</v>
      </c>
      <c r="F254">
        <v>91.745500000000007</v>
      </c>
      <c r="G254">
        <v>444.08</v>
      </c>
    </row>
    <row r="255" spans="1:7" x14ac:dyDescent="0.25">
      <c r="A255" s="2">
        <v>45137</v>
      </c>
      <c r="B255">
        <v>84.99</v>
      </c>
      <c r="C255">
        <v>80.58</v>
      </c>
      <c r="E255" s="2">
        <v>45137</v>
      </c>
      <c r="F255">
        <v>91.06</v>
      </c>
      <c r="G255">
        <v>444.08</v>
      </c>
    </row>
    <row r="256" spans="1:7" x14ac:dyDescent="0.25">
      <c r="A256" s="2">
        <v>45136</v>
      </c>
      <c r="B256">
        <v>84.99</v>
      </c>
      <c r="C256">
        <v>80.58</v>
      </c>
      <c r="E256" s="2">
        <v>45136</v>
      </c>
      <c r="F256">
        <v>91.06</v>
      </c>
      <c r="G256">
        <v>444.08</v>
      </c>
    </row>
    <row r="257" spans="1:7" x14ac:dyDescent="0.25">
      <c r="A257" s="2">
        <v>45135</v>
      </c>
      <c r="B257">
        <v>84.99</v>
      </c>
      <c r="C257">
        <v>80.58</v>
      </c>
      <c r="E257" s="2">
        <v>45135</v>
      </c>
      <c r="F257">
        <v>91.06</v>
      </c>
      <c r="G257">
        <v>444.08</v>
      </c>
    </row>
    <row r="258" spans="1:7" x14ac:dyDescent="0.25">
      <c r="A258" s="2">
        <v>45134</v>
      </c>
      <c r="B258">
        <v>84.24</v>
      </c>
      <c r="C258">
        <v>80.09</v>
      </c>
      <c r="E258" s="2">
        <v>45134</v>
      </c>
      <c r="F258">
        <v>90.695499999999996</v>
      </c>
      <c r="G258">
        <v>444.08</v>
      </c>
    </row>
    <row r="259" spans="1:7" x14ac:dyDescent="0.25">
      <c r="A259" s="2">
        <v>45133</v>
      </c>
      <c r="B259">
        <v>82.92</v>
      </c>
      <c r="C259">
        <v>78.78</v>
      </c>
      <c r="E259" s="2">
        <v>45133</v>
      </c>
      <c r="F259">
        <v>89.995500000000007</v>
      </c>
      <c r="G259">
        <v>444.38</v>
      </c>
    </row>
    <row r="260" spans="1:7" x14ac:dyDescent="0.25">
      <c r="A260" s="2">
        <v>45132</v>
      </c>
      <c r="B260">
        <v>83.64</v>
      </c>
      <c r="C260">
        <v>79.63</v>
      </c>
      <c r="E260" s="2">
        <v>45132</v>
      </c>
      <c r="F260">
        <v>89.25</v>
      </c>
      <c r="G260">
        <v>444.38</v>
      </c>
    </row>
    <row r="261" spans="1:7" x14ac:dyDescent="0.25">
      <c r="A261" s="2">
        <v>45131</v>
      </c>
      <c r="B261">
        <v>82.74</v>
      </c>
      <c r="C261">
        <v>78.739999999999995</v>
      </c>
      <c r="E261" s="2">
        <v>45131</v>
      </c>
      <c r="F261">
        <v>90.445499999999996</v>
      </c>
      <c r="G261">
        <v>445.53</v>
      </c>
    </row>
    <row r="262" spans="1:7" x14ac:dyDescent="0.25">
      <c r="A262" s="2">
        <v>45130</v>
      </c>
      <c r="B262">
        <v>81.069999999999993</v>
      </c>
      <c r="C262">
        <v>77.069999999999993</v>
      </c>
      <c r="E262" s="2">
        <v>45130</v>
      </c>
      <c r="F262">
        <v>89.5</v>
      </c>
      <c r="G262">
        <v>444.88</v>
      </c>
    </row>
    <row r="263" spans="1:7" x14ac:dyDescent="0.25">
      <c r="A263" s="2">
        <v>45129</v>
      </c>
      <c r="B263">
        <v>81.069999999999993</v>
      </c>
      <c r="C263">
        <v>77.069999999999993</v>
      </c>
      <c r="E263" s="2">
        <v>45129</v>
      </c>
      <c r="F263">
        <v>89.5</v>
      </c>
      <c r="G263">
        <v>444.88</v>
      </c>
    </row>
    <row r="264" spans="1:7" x14ac:dyDescent="0.25">
      <c r="A264" s="2">
        <v>45128</v>
      </c>
      <c r="B264">
        <v>81.069999999999993</v>
      </c>
      <c r="C264">
        <v>77.069999999999993</v>
      </c>
      <c r="E264" s="2">
        <v>45128</v>
      </c>
      <c r="F264">
        <v>89.5</v>
      </c>
      <c r="G264">
        <v>444.88</v>
      </c>
    </row>
    <row r="265" spans="1:7" x14ac:dyDescent="0.25">
      <c r="A265" s="2">
        <v>45127</v>
      </c>
      <c r="B265">
        <v>79.64</v>
      </c>
      <c r="C265">
        <v>75.63</v>
      </c>
      <c r="E265" s="2">
        <v>45127</v>
      </c>
      <c r="F265">
        <v>89.4</v>
      </c>
      <c r="G265">
        <v>443.83</v>
      </c>
    </row>
    <row r="266" spans="1:7" x14ac:dyDescent="0.25">
      <c r="A266" s="2">
        <v>45126</v>
      </c>
      <c r="B266">
        <v>79.459999999999994</v>
      </c>
      <c r="C266">
        <v>75.349999999999994</v>
      </c>
      <c r="E266" s="2">
        <v>45126</v>
      </c>
      <c r="F266">
        <v>91.720500000000001</v>
      </c>
      <c r="G266">
        <v>443.33</v>
      </c>
    </row>
    <row r="267" spans="1:7" x14ac:dyDescent="0.25">
      <c r="A267" s="2">
        <v>45125</v>
      </c>
      <c r="B267">
        <v>79.63</v>
      </c>
      <c r="C267">
        <v>75.75</v>
      </c>
      <c r="E267" s="2">
        <v>45125</v>
      </c>
      <c r="F267">
        <v>90.745500000000007</v>
      </c>
      <c r="G267">
        <v>443.43</v>
      </c>
    </row>
    <row r="268" spans="1:7" x14ac:dyDescent="0.25">
      <c r="A268" s="2">
        <v>45124</v>
      </c>
      <c r="B268">
        <v>78.5</v>
      </c>
      <c r="C268">
        <v>74.150000000000006</v>
      </c>
      <c r="E268" s="2">
        <v>45124</v>
      </c>
      <c r="F268">
        <v>89.35</v>
      </c>
      <c r="G268">
        <v>444.58</v>
      </c>
    </row>
    <row r="269" spans="1:7" x14ac:dyDescent="0.25">
      <c r="A269" s="2">
        <v>45123</v>
      </c>
      <c r="B269">
        <v>79.87</v>
      </c>
      <c r="C269">
        <v>75.42</v>
      </c>
      <c r="E269" s="2">
        <v>45123</v>
      </c>
      <c r="F269">
        <v>90.245500000000007</v>
      </c>
      <c r="G269">
        <v>444.58</v>
      </c>
    </row>
    <row r="270" spans="1:7" x14ac:dyDescent="0.25">
      <c r="A270" s="2">
        <v>45122</v>
      </c>
      <c r="B270">
        <v>79.87</v>
      </c>
      <c r="C270">
        <v>75.42</v>
      </c>
      <c r="E270" s="2">
        <v>45122</v>
      </c>
      <c r="F270">
        <v>90.245500000000007</v>
      </c>
      <c r="G270">
        <v>444.58</v>
      </c>
    </row>
    <row r="271" spans="1:7" x14ac:dyDescent="0.25">
      <c r="A271" s="2">
        <v>45121</v>
      </c>
      <c r="B271">
        <v>79.87</v>
      </c>
      <c r="C271">
        <v>75.42</v>
      </c>
      <c r="E271" s="2">
        <v>45121</v>
      </c>
      <c r="F271">
        <v>90.245500000000007</v>
      </c>
      <c r="G271">
        <v>444.58</v>
      </c>
    </row>
    <row r="272" spans="1:7" x14ac:dyDescent="0.25">
      <c r="A272" s="2">
        <v>45120</v>
      </c>
      <c r="B272">
        <v>81.36</v>
      </c>
      <c r="C272">
        <v>76.89</v>
      </c>
      <c r="E272" s="2">
        <v>45120</v>
      </c>
      <c r="F272">
        <v>90.120500000000007</v>
      </c>
      <c r="G272">
        <v>444.28</v>
      </c>
    </row>
    <row r="273" spans="1:7" x14ac:dyDescent="0.25">
      <c r="A273" s="2">
        <v>45119</v>
      </c>
      <c r="B273">
        <v>80.11</v>
      </c>
      <c r="C273">
        <v>75.75</v>
      </c>
      <c r="E273" s="2">
        <v>45119</v>
      </c>
      <c r="F273">
        <v>90.495500000000007</v>
      </c>
      <c r="G273">
        <v>442.28</v>
      </c>
    </row>
    <row r="274" spans="1:7" x14ac:dyDescent="0.25">
      <c r="A274" s="2">
        <v>45118</v>
      </c>
      <c r="B274">
        <v>79.400000000000006</v>
      </c>
      <c r="C274">
        <v>74.83</v>
      </c>
      <c r="E274" s="2">
        <v>45118</v>
      </c>
      <c r="F274">
        <v>89.5</v>
      </c>
      <c r="G274">
        <v>441.53</v>
      </c>
    </row>
    <row r="275" spans="1:7" x14ac:dyDescent="0.25">
      <c r="A275" s="2">
        <v>45117</v>
      </c>
      <c r="B275">
        <v>77.69</v>
      </c>
      <c r="C275">
        <v>72.989999999999995</v>
      </c>
      <c r="E275" s="2">
        <v>45117</v>
      </c>
      <c r="F275">
        <v>90.1</v>
      </c>
      <c r="G275">
        <v>442.58</v>
      </c>
    </row>
    <row r="276" spans="1:7" x14ac:dyDescent="0.25">
      <c r="A276" s="2">
        <v>45116</v>
      </c>
      <c r="B276">
        <v>78.47</v>
      </c>
      <c r="C276">
        <v>73.86</v>
      </c>
      <c r="E276" s="2">
        <v>45116</v>
      </c>
      <c r="F276">
        <v>91.255499999999998</v>
      </c>
      <c r="G276">
        <v>445.08</v>
      </c>
    </row>
    <row r="277" spans="1:7" x14ac:dyDescent="0.25">
      <c r="A277" s="2">
        <v>45115</v>
      </c>
      <c r="B277">
        <v>78.47</v>
      </c>
      <c r="C277">
        <v>73.86</v>
      </c>
      <c r="E277" s="2">
        <v>45115</v>
      </c>
      <c r="F277">
        <v>91.255499999999998</v>
      </c>
      <c r="G277">
        <v>445.08</v>
      </c>
    </row>
    <row r="278" spans="1:7" x14ac:dyDescent="0.25">
      <c r="A278" s="2">
        <v>45114</v>
      </c>
      <c r="B278">
        <v>78.47</v>
      </c>
      <c r="C278">
        <v>73.86</v>
      </c>
      <c r="E278" s="2">
        <v>45114</v>
      </c>
      <c r="F278">
        <v>91.255499999999998</v>
      </c>
      <c r="G278">
        <v>445.08</v>
      </c>
    </row>
    <row r="279" spans="1:7" x14ac:dyDescent="0.25">
      <c r="A279" s="2">
        <v>45113</v>
      </c>
      <c r="B279">
        <v>76.52</v>
      </c>
      <c r="C279">
        <v>71.8</v>
      </c>
      <c r="E279" s="2">
        <v>45113</v>
      </c>
      <c r="F279">
        <v>91.245500000000007</v>
      </c>
      <c r="G279">
        <v>445.08</v>
      </c>
    </row>
    <row r="280" spans="1:7" x14ac:dyDescent="0.25">
      <c r="A280" s="2">
        <v>45112</v>
      </c>
      <c r="B280">
        <v>76.650000000000006</v>
      </c>
      <c r="C280">
        <v>71.790000000000006</v>
      </c>
      <c r="E280" s="2">
        <v>45112</v>
      </c>
      <c r="F280">
        <v>89.8</v>
      </c>
      <c r="G280">
        <v>445.08</v>
      </c>
    </row>
    <row r="281" spans="1:7" x14ac:dyDescent="0.25">
      <c r="A281" s="2">
        <v>45111</v>
      </c>
      <c r="B281">
        <v>76.25</v>
      </c>
      <c r="C281">
        <v>69.790000000000006</v>
      </c>
      <c r="E281" s="2">
        <v>45111</v>
      </c>
      <c r="F281">
        <v>90.995500000000007</v>
      </c>
      <c r="G281">
        <v>444.58</v>
      </c>
    </row>
    <row r="282" spans="1:7" x14ac:dyDescent="0.25">
      <c r="A282" s="2">
        <v>45110</v>
      </c>
      <c r="B282">
        <v>74.650000000000006</v>
      </c>
      <c r="C282">
        <v>69.790000000000006</v>
      </c>
      <c r="E282" s="2">
        <v>45110</v>
      </c>
      <c r="F282">
        <v>89.495500000000007</v>
      </c>
      <c r="G282">
        <v>447.83</v>
      </c>
    </row>
    <row r="283" spans="1:7" x14ac:dyDescent="0.25">
      <c r="A283" s="2">
        <v>45109</v>
      </c>
      <c r="B283">
        <v>74.900000000000006</v>
      </c>
      <c r="C283">
        <v>70.64</v>
      </c>
      <c r="E283" s="2">
        <v>45109</v>
      </c>
      <c r="F283">
        <v>86.95</v>
      </c>
      <c r="G283">
        <v>450.33</v>
      </c>
    </row>
    <row r="284" spans="1:7" x14ac:dyDescent="0.25">
      <c r="A284" s="2">
        <v>45108</v>
      </c>
      <c r="B284">
        <v>74.900000000000006</v>
      </c>
      <c r="C284">
        <v>70.64</v>
      </c>
      <c r="E284" s="2">
        <v>45108</v>
      </c>
      <c r="F284">
        <v>86.95</v>
      </c>
      <c r="G284">
        <v>450.33</v>
      </c>
    </row>
    <row r="285" spans="1:7" x14ac:dyDescent="0.25">
      <c r="A285" s="2">
        <v>45107</v>
      </c>
      <c r="B285">
        <v>74.900000000000006</v>
      </c>
      <c r="C285">
        <v>70.64</v>
      </c>
      <c r="E285" s="2">
        <v>45107</v>
      </c>
      <c r="F285">
        <v>86.95</v>
      </c>
      <c r="G285">
        <v>450.33</v>
      </c>
    </row>
    <row r="286" spans="1:7" x14ac:dyDescent="0.25">
      <c r="A286" s="2">
        <v>45106</v>
      </c>
      <c r="B286">
        <v>74.34</v>
      </c>
      <c r="C286">
        <v>69.86</v>
      </c>
      <c r="E286" s="2">
        <v>45106</v>
      </c>
      <c r="F286">
        <v>86.855500000000006</v>
      </c>
      <c r="G286">
        <v>453.59</v>
      </c>
    </row>
    <row r="287" spans="1:7" x14ac:dyDescent="0.25">
      <c r="A287" s="2">
        <v>45105</v>
      </c>
      <c r="B287">
        <v>74.03</v>
      </c>
      <c r="C287">
        <v>69.56</v>
      </c>
      <c r="E287" s="2">
        <v>45105</v>
      </c>
      <c r="F287">
        <v>85.995500000000007</v>
      </c>
      <c r="G287">
        <v>449.16</v>
      </c>
    </row>
    <row r="288" spans="1:7" x14ac:dyDescent="0.25">
      <c r="A288" s="2">
        <v>45104</v>
      </c>
      <c r="B288">
        <v>72.260000000000005</v>
      </c>
      <c r="C288">
        <v>67.7</v>
      </c>
      <c r="E288" s="2">
        <v>45104</v>
      </c>
      <c r="F288">
        <v>85.470500000000001</v>
      </c>
      <c r="G288">
        <v>449.16</v>
      </c>
    </row>
    <row r="289" spans="1:7" x14ac:dyDescent="0.25">
      <c r="A289" s="2">
        <v>45103</v>
      </c>
      <c r="B289">
        <v>74.180000000000007</v>
      </c>
      <c r="C289">
        <v>69.37</v>
      </c>
      <c r="E289" s="2">
        <v>45103</v>
      </c>
      <c r="F289">
        <v>84.4</v>
      </c>
      <c r="G289">
        <v>450</v>
      </c>
    </row>
    <row r="290" spans="1:7" x14ac:dyDescent="0.25">
      <c r="A290" s="2">
        <v>45102</v>
      </c>
      <c r="B290">
        <v>73.849999999999994</v>
      </c>
      <c r="C290">
        <v>69.16</v>
      </c>
      <c r="E290" s="2">
        <v>45102</v>
      </c>
      <c r="F290">
        <v>83.645499999999998</v>
      </c>
      <c r="G290">
        <v>447.73</v>
      </c>
    </row>
    <row r="291" spans="1:7" x14ac:dyDescent="0.25">
      <c r="A291" s="2">
        <v>45101</v>
      </c>
      <c r="B291">
        <v>73.849999999999994</v>
      </c>
      <c r="C291">
        <v>69.16</v>
      </c>
      <c r="E291" s="2">
        <v>45101</v>
      </c>
      <c r="F291">
        <v>83.645499999999998</v>
      </c>
      <c r="G291">
        <v>447.73</v>
      </c>
    </row>
    <row r="292" spans="1:7" x14ac:dyDescent="0.25">
      <c r="A292" s="2">
        <v>45100</v>
      </c>
      <c r="B292">
        <v>73.849999999999994</v>
      </c>
      <c r="C292">
        <v>69.16</v>
      </c>
      <c r="E292" s="2">
        <v>45100</v>
      </c>
      <c r="F292">
        <v>83.645499999999998</v>
      </c>
      <c r="G292">
        <v>447.73</v>
      </c>
    </row>
    <row r="293" spans="1:7" x14ac:dyDescent="0.25">
      <c r="A293" s="2">
        <v>45099</v>
      </c>
      <c r="B293">
        <v>74.14</v>
      </c>
      <c r="C293">
        <v>69.510000000000005</v>
      </c>
      <c r="E293" s="2">
        <v>45099</v>
      </c>
      <c r="F293">
        <v>82.707499999999996</v>
      </c>
      <c r="G293">
        <v>446.93</v>
      </c>
    </row>
    <row r="294" spans="1:7" x14ac:dyDescent="0.25">
      <c r="A294" s="2">
        <v>45098</v>
      </c>
      <c r="B294">
        <v>77.12</v>
      </c>
      <c r="C294">
        <v>72.53</v>
      </c>
      <c r="E294" s="2">
        <v>45098</v>
      </c>
      <c r="F294">
        <v>82.65</v>
      </c>
      <c r="G294">
        <v>448.08</v>
      </c>
    </row>
    <row r="295" spans="1:7" x14ac:dyDescent="0.25">
      <c r="A295" s="2">
        <v>45097</v>
      </c>
      <c r="B295">
        <v>75.900000000000006</v>
      </c>
      <c r="C295">
        <v>70.5</v>
      </c>
      <c r="E295" s="2">
        <v>45097</v>
      </c>
      <c r="F295">
        <v>82.85</v>
      </c>
      <c r="G295">
        <v>447.93</v>
      </c>
    </row>
    <row r="296" spans="1:7" x14ac:dyDescent="0.25">
      <c r="A296" s="2">
        <v>45096</v>
      </c>
      <c r="B296">
        <v>76.09</v>
      </c>
      <c r="C296">
        <v>71.78</v>
      </c>
      <c r="E296" s="2">
        <v>45096</v>
      </c>
      <c r="F296">
        <v>83.845500000000001</v>
      </c>
      <c r="G296">
        <v>448.08</v>
      </c>
    </row>
    <row r="297" spans="1:7" x14ac:dyDescent="0.25">
      <c r="A297" s="2">
        <v>45095</v>
      </c>
      <c r="B297">
        <v>76.61</v>
      </c>
      <c r="C297">
        <v>71.78</v>
      </c>
      <c r="E297" s="2">
        <v>45095</v>
      </c>
      <c r="F297">
        <v>82.5</v>
      </c>
      <c r="G297">
        <v>447.58</v>
      </c>
    </row>
    <row r="298" spans="1:7" x14ac:dyDescent="0.25">
      <c r="A298" s="2">
        <v>45094</v>
      </c>
      <c r="B298">
        <v>76.61</v>
      </c>
      <c r="C298">
        <v>71.78</v>
      </c>
      <c r="E298" s="2">
        <v>45094</v>
      </c>
      <c r="F298">
        <v>82.5</v>
      </c>
      <c r="G298">
        <v>447.58</v>
      </c>
    </row>
    <row r="299" spans="1:7" x14ac:dyDescent="0.25">
      <c r="A299" s="2">
        <v>45093</v>
      </c>
      <c r="B299">
        <v>76.61</v>
      </c>
      <c r="C299">
        <v>71.78</v>
      </c>
      <c r="E299" s="2">
        <v>45093</v>
      </c>
      <c r="F299">
        <v>82.5</v>
      </c>
      <c r="G299">
        <v>447.58</v>
      </c>
    </row>
    <row r="300" spans="1:7" x14ac:dyDescent="0.25">
      <c r="A300" s="2">
        <v>45092</v>
      </c>
      <c r="B300">
        <v>75.67</v>
      </c>
      <c r="C300">
        <v>70.62</v>
      </c>
      <c r="E300" s="2">
        <v>45092</v>
      </c>
      <c r="F300">
        <v>83.470500000000001</v>
      </c>
      <c r="G300">
        <v>452.79</v>
      </c>
    </row>
    <row r="301" spans="1:7" x14ac:dyDescent="0.25">
      <c r="A301" s="2">
        <v>45091</v>
      </c>
      <c r="B301">
        <v>73.2</v>
      </c>
      <c r="C301">
        <v>68.27</v>
      </c>
      <c r="E301" s="2">
        <v>45091</v>
      </c>
      <c r="F301">
        <v>83.995500000000007</v>
      </c>
      <c r="G301">
        <v>449.88</v>
      </c>
    </row>
    <row r="302" spans="1:7" x14ac:dyDescent="0.25">
      <c r="A302" s="2">
        <v>45090</v>
      </c>
      <c r="B302">
        <v>74.290000000000006</v>
      </c>
      <c r="C302">
        <v>69.42</v>
      </c>
      <c r="E302" s="2">
        <v>45090</v>
      </c>
      <c r="F302">
        <v>83.945499999999996</v>
      </c>
      <c r="G302">
        <v>448.08</v>
      </c>
    </row>
    <row r="303" spans="1:7" x14ac:dyDescent="0.25">
      <c r="A303" s="2">
        <v>45089</v>
      </c>
      <c r="B303">
        <v>71.84</v>
      </c>
      <c r="C303">
        <v>67.12</v>
      </c>
      <c r="E303" s="2">
        <v>45089</v>
      </c>
      <c r="F303">
        <v>83.870500000000007</v>
      </c>
      <c r="G303">
        <v>447.33</v>
      </c>
    </row>
    <row r="304" spans="1:7" x14ac:dyDescent="0.25">
      <c r="A304" s="2">
        <v>45088</v>
      </c>
      <c r="B304">
        <v>74.790000000000006</v>
      </c>
      <c r="C304">
        <v>70.17</v>
      </c>
      <c r="E304" s="2">
        <v>45088</v>
      </c>
      <c r="F304">
        <v>82.720500000000001</v>
      </c>
      <c r="G304">
        <v>446.08</v>
      </c>
    </row>
    <row r="305" spans="1:7" x14ac:dyDescent="0.25">
      <c r="A305" s="2">
        <v>45087</v>
      </c>
      <c r="B305">
        <v>74.790000000000006</v>
      </c>
      <c r="C305">
        <v>70.17</v>
      </c>
      <c r="E305" s="2">
        <v>45087</v>
      </c>
      <c r="F305">
        <v>82.720500000000001</v>
      </c>
      <c r="G305">
        <v>446.08</v>
      </c>
    </row>
    <row r="306" spans="1:7" x14ac:dyDescent="0.25">
      <c r="A306" s="2">
        <v>45086</v>
      </c>
      <c r="B306">
        <v>74.790000000000006</v>
      </c>
      <c r="C306">
        <v>70.17</v>
      </c>
      <c r="E306" s="2">
        <v>45086</v>
      </c>
      <c r="F306">
        <v>82.720500000000001</v>
      </c>
      <c r="G306">
        <v>446.08</v>
      </c>
    </row>
    <row r="307" spans="1:7" x14ac:dyDescent="0.25">
      <c r="A307" s="2">
        <v>45085</v>
      </c>
      <c r="B307">
        <v>75.959999999999994</v>
      </c>
      <c r="C307">
        <v>71.290000000000006</v>
      </c>
      <c r="E307" s="2">
        <v>45085</v>
      </c>
      <c r="F307">
        <v>82</v>
      </c>
      <c r="G307">
        <v>444.08</v>
      </c>
    </row>
    <row r="308" spans="1:7" x14ac:dyDescent="0.25">
      <c r="A308" s="2">
        <v>45084</v>
      </c>
      <c r="B308">
        <v>76.95</v>
      </c>
      <c r="C308">
        <v>72.53</v>
      </c>
      <c r="E308" s="2">
        <v>45084</v>
      </c>
      <c r="F308">
        <v>80.55</v>
      </c>
      <c r="G308">
        <v>445.08</v>
      </c>
    </row>
    <row r="309" spans="1:7" x14ac:dyDescent="0.25">
      <c r="A309" s="2">
        <v>45083</v>
      </c>
      <c r="B309">
        <v>76.290000000000006</v>
      </c>
      <c r="C309">
        <v>71.739999999999995</v>
      </c>
      <c r="E309" s="2">
        <v>45083</v>
      </c>
      <c r="F309">
        <v>80.349999999999994</v>
      </c>
      <c r="G309">
        <v>447.08</v>
      </c>
    </row>
    <row r="310" spans="1:7" x14ac:dyDescent="0.25">
      <c r="A310" s="2">
        <v>45082</v>
      </c>
      <c r="B310">
        <v>76.709999999999994</v>
      </c>
      <c r="C310">
        <v>72.150000000000006</v>
      </c>
      <c r="E310" s="2">
        <v>45082</v>
      </c>
      <c r="F310">
        <v>79.599999999999994</v>
      </c>
      <c r="G310">
        <v>447.88</v>
      </c>
    </row>
    <row r="311" spans="1:7" x14ac:dyDescent="0.25">
      <c r="A311" s="2">
        <v>45081</v>
      </c>
      <c r="B311">
        <v>76.13</v>
      </c>
      <c r="C311">
        <v>71.739999999999995</v>
      </c>
      <c r="E311" s="2">
        <v>45081</v>
      </c>
      <c r="F311">
        <v>80.795500000000004</v>
      </c>
      <c r="G311">
        <v>448.18</v>
      </c>
    </row>
    <row r="312" spans="1:7" x14ac:dyDescent="0.25">
      <c r="A312" s="2">
        <v>45080</v>
      </c>
      <c r="B312">
        <v>76.13</v>
      </c>
      <c r="C312">
        <v>71.739999999999995</v>
      </c>
      <c r="E312" s="2">
        <v>45080</v>
      </c>
      <c r="F312">
        <v>80.795500000000004</v>
      </c>
      <c r="G312">
        <v>448.18</v>
      </c>
    </row>
    <row r="313" spans="1:7" x14ac:dyDescent="0.25">
      <c r="A313" s="2">
        <v>45079</v>
      </c>
      <c r="B313">
        <v>76.13</v>
      </c>
      <c r="C313">
        <v>71.739999999999995</v>
      </c>
      <c r="E313" s="2">
        <v>45079</v>
      </c>
      <c r="F313">
        <v>80.795500000000004</v>
      </c>
      <c r="G313">
        <v>448.18</v>
      </c>
    </row>
    <row r="314" spans="1:7" x14ac:dyDescent="0.25">
      <c r="A314" s="2">
        <v>45078</v>
      </c>
      <c r="B314">
        <v>74.28</v>
      </c>
      <c r="C314">
        <v>70.099999999999994</v>
      </c>
      <c r="E314" s="2">
        <v>45078</v>
      </c>
      <c r="F314">
        <v>80.995500000000007</v>
      </c>
      <c r="G314">
        <v>448.38</v>
      </c>
    </row>
    <row r="315" spans="1:7" x14ac:dyDescent="0.25">
      <c r="A315" s="2">
        <v>45077</v>
      </c>
      <c r="B315">
        <v>72.66</v>
      </c>
      <c r="C315">
        <v>68.09</v>
      </c>
      <c r="E315" s="2">
        <v>45077</v>
      </c>
      <c r="F315">
        <v>81.545500000000004</v>
      </c>
      <c r="G315">
        <v>446.13</v>
      </c>
    </row>
    <row r="316" spans="1:7" x14ac:dyDescent="0.25">
      <c r="A316" s="2">
        <v>45076</v>
      </c>
      <c r="B316">
        <v>73.540000000000006</v>
      </c>
      <c r="C316">
        <v>69.459999999999994</v>
      </c>
      <c r="E316" s="2">
        <v>45076</v>
      </c>
      <c r="F316">
        <v>78.015000000000001</v>
      </c>
      <c r="G316">
        <v>447.2</v>
      </c>
    </row>
    <row r="317" spans="1:7" x14ac:dyDescent="0.25">
      <c r="A317" s="2">
        <v>45075</v>
      </c>
      <c r="B317">
        <v>77.069999999999993</v>
      </c>
      <c r="C317">
        <v>72.67</v>
      </c>
      <c r="E317" s="2">
        <v>45075</v>
      </c>
      <c r="F317">
        <v>79.25</v>
      </c>
      <c r="G317">
        <v>442.98</v>
      </c>
    </row>
    <row r="318" spans="1:7" x14ac:dyDescent="0.25">
      <c r="A318" s="2">
        <v>45074</v>
      </c>
      <c r="B318">
        <v>76.95</v>
      </c>
      <c r="C318">
        <v>72.67</v>
      </c>
      <c r="E318" s="2">
        <v>45074</v>
      </c>
      <c r="F318">
        <v>78.995500000000007</v>
      </c>
      <c r="G318">
        <v>443.98</v>
      </c>
    </row>
    <row r="319" spans="1:7" x14ac:dyDescent="0.25">
      <c r="A319" s="2">
        <v>45073</v>
      </c>
      <c r="B319">
        <v>76.95</v>
      </c>
      <c r="C319">
        <v>72.67</v>
      </c>
      <c r="E319" s="2">
        <v>45073</v>
      </c>
      <c r="F319">
        <v>78.995500000000007</v>
      </c>
      <c r="G319">
        <v>443.98</v>
      </c>
    </row>
    <row r="320" spans="1:7" x14ac:dyDescent="0.25">
      <c r="A320" s="2">
        <v>45072</v>
      </c>
      <c r="B320">
        <v>76.95</v>
      </c>
      <c r="C320">
        <v>72.67</v>
      </c>
      <c r="E320" s="2">
        <v>45072</v>
      </c>
      <c r="F320">
        <v>78.995500000000007</v>
      </c>
      <c r="G320">
        <v>443.98</v>
      </c>
    </row>
    <row r="321" spans="1:7" x14ac:dyDescent="0.25">
      <c r="A321" s="2">
        <v>45071</v>
      </c>
      <c r="B321">
        <v>76.260000000000005</v>
      </c>
      <c r="C321">
        <v>71.83</v>
      </c>
      <c r="E321" s="2">
        <v>45071</v>
      </c>
      <c r="F321">
        <v>80.020499999999998</v>
      </c>
      <c r="G321">
        <v>445.08</v>
      </c>
    </row>
    <row r="322" spans="1:7" x14ac:dyDescent="0.25">
      <c r="A322" s="2">
        <v>45070</v>
      </c>
      <c r="B322">
        <v>78.36</v>
      </c>
      <c r="C322">
        <v>74.34</v>
      </c>
      <c r="E322" s="2">
        <v>45070</v>
      </c>
      <c r="F322">
        <v>79.209999999999994</v>
      </c>
      <c r="G322">
        <v>445.5</v>
      </c>
    </row>
    <row r="323" spans="1:7" x14ac:dyDescent="0.25">
      <c r="A323" s="2">
        <v>45069</v>
      </c>
      <c r="B323">
        <v>76.84</v>
      </c>
      <c r="C323">
        <v>72.91</v>
      </c>
      <c r="E323" s="2">
        <v>45069</v>
      </c>
      <c r="F323">
        <v>80.150000000000006</v>
      </c>
      <c r="G323">
        <v>441.7</v>
      </c>
    </row>
    <row r="324" spans="1:7" x14ac:dyDescent="0.25">
      <c r="A324" s="2">
        <v>45068</v>
      </c>
      <c r="B324">
        <v>75.989999999999995</v>
      </c>
      <c r="C324">
        <v>71.989999999999995</v>
      </c>
      <c r="E324" s="2">
        <v>45068</v>
      </c>
      <c r="F324">
        <v>80.495500000000007</v>
      </c>
      <c r="G324">
        <v>443.75</v>
      </c>
    </row>
    <row r="325" spans="1:7" x14ac:dyDescent="0.25">
      <c r="A325" s="2">
        <v>45067</v>
      </c>
      <c r="B325">
        <v>75.58</v>
      </c>
      <c r="C325">
        <v>71.55</v>
      </c>
      <c r="E325" s="2">
        <v>45067</v>
      </c>
      <c r="F325">
        <v>79.099999999999994</v>
      </c>
      <c r="G325">
        <v>448.1</v>
      </c>
    </row>
    <row r="326" spans="1:7" x14ac:dyDescent="0.25">
      <c r="A326" s="2">
        <v>45066</v>
      </c>
      <c r="B326">
        <v>75.58</v>
      </c>
      <c r="C326">
        <v>71.55</v>
      </c>
      <c r="E326" s="2">
        <v>45066</v>
      </c>
      <c r="F326">
        <v>79.099999999999994</v>
      </c>
      <c r="G326">
        <v>448.1</v>
      </c>
    </row>
    <row r="327" spans="1:7" x14ac:dyDescent="0.25">
      <c r="A327" s="2">
        <v>45065</v>
      </c>
      <c r="B327">
        <v>75.58</v>
      </c>
      <c r="C327">
        <v>71.55</v>
      </c>
      <c r="E327" s="2">
        <v>45065</v>
      </c>
      <c r="F327">
        <v>79.099999999999994</v>
      </c>
      <c r="G327">
        <v>448.1</v>
      </c>
    </row>
    <row r="328" spans="1:7" x14ac:dyDescent="0.25">
      <c r="A328" s="2">
        <v>45064</v>
      </c>
      <c r="B328">
        <v>75.86</v>
      </c>
      <c r="C328">
        <v>71.86</v>
      </c>
      <c r="E328" s="2">
        <v>45064</v>
      </c>
      <c r="F328">
        <v>80.395499999999998</v>
      </c>
      <c r="G328">
        <v>447.48</v>
      </c>
    </row>
    <row r="329" spans="1:7" x14ac:dyDescent="0.25">
      <c r="A329" s="2">
        <v>45063</v>
      </c>
      <c r="B329">
        <v>76.959999999999994</v>
      </c>
      <c r="C329">
        <v>72.83</v>
      </c>
      <c r="E329" s="2">
        <v>45063</v>
      </c>
      <c r="F329">
        <v>80.295500000000004</v>
      </c>
      <c r="G329">
        <v>449.38</v>
      </c>
    </row>
    <row r="330" spans="1:7" x14ac:dyDescent="0.25">
      <c r="A330" s="2">
        <v>45062</v>
      </c>
      <c r="B330">
        <v>74.91</v>
      </c>
      <c r="C330">
        <v>70.86</v>
      </c>
      <c r="E330" s="2">
        <v>45062</v>
      </c>
      <c r="F330">
        <v>79.489999999999995</v>
      </c>
      <c r="G330">
        <v>449.78</v>
      </c>
    </row>
    <row r="331" spans="1:7" x14ac:dyDescent="0.25">
      <c r="A331" s="2">
        <v>45061</v>
      </c>
      <c r="B331">
        <v>75.23</v>
      </c>
      <c r="C331">
        <v>71.11</v>
      </c>
      <c r="E331" s="2">
        <v>45061</v>
      </c>
      <c r="F331">
        <v>79.770499999999998</v>
      </c>
      <c r="G331">
        <v>450.48</v>
      </c>
    </row>
    <row r="332" spans="1:7" x14ac:dyDescent="0.25">
      <c r="A332" s="2">
        <v>45060</v>
      </c>
      <c r="B332">
        <v>74.17</v>
      </c>
      <c r="C332">
        <v>70.040000000000006</v>
      </c>
      <c r="E332" s="2">
        <v>45060</v>
      </c>
      <c r="F332">
        <v>76.36</v>
      </c>
      <c r="G332">
        <v>447.68</v>
      </c>
    </row>
    <row r="333" spans="1:7" x14ac:dyDescent="0.25">
      <c r="A333" s="2">
        <v>45059</v>
      </c>
      <c r="B333">
        <v>74.17</v>
      </c>
      <c r="C333">
        <v>70.040000000000006</v>
      </c>
      <c r="E333" s="2">
        <v>45059</v>
      </c>
      <c r="F333">
        <v>76.36</v>
      </c>
      <c r="G333">
        <v>447.68</v>
      </c>
    </row>
    <row r="334" spans="1:7" x14ac:dyDescent="0.25">
      <c r="A334" s="2">
        <v>45058</v>
      </c>
      <c r="B334">
        <v>74.17</v>
      </c>
      <c r="C334">
        <v>70.040000000000006</v>
      </c>
      <c r="E334" s="2">
        <v>45058</v>
      </c>
      <c r="F334">
        <v>76.36</v>
      </c>
      <c r="G334">
        <v>447.68</v>
      </c>
    </row>
    <row r="335" spans="1:7" x14ac:dyDescent="0.25">
      <c r="A335" s="2">
        <v>45057</v>
      </c>
      <c r="B335">
        <v>74.98</v>
      </c>
      <c r="C335">
        <v>70.87</v>
      </c>
      <c r="E335" s="2">
        <v>45057</v>
      </c>
      <c r="F335">
        <v>76.995500000000007</v>
      </c>
      <c r="G335">
        <v>443.88</v>
      </c>
    </row>
    <row r="336" spans="1:7" x14ac:dyDescent="0.25">
      <c r="A336" s="2">
        <v>45056</v>
      </c>
      <c r="B336">
        <v>76.41</v>
      </c>
      <c r="C336">
        <v>72.56</v>
      </c>
      <c r="E336" s="2">
        <v>45056</v>
      </c>
      <c r="F336">
        <v>76.099999999999994</v>
      </c>
      <c r="G336">
        <v>443.5</v>
      </c>
    </row>
    <row r="337" spans="1:7" x14ac:dyDescent="0.25">
      <c r="A337" s="2">
        <v>45055</v>
      </c>
      <c r="B337">
        <v>77.44</v>
      </c>
      <c r="C337">
        <v>73.709999999999994</v>
      </c>
      <c r="E337" s="2">
        <v>45055</v>
      </c>
      <c r="F337">
        <v>77.692999999999998</v>
      </c>
      <c r="G337">
        <v>442.98</v>
      </c>
    </row>
    <row r="338" spans="1:7" x14ac:dyDescent="0.25">
      <c r="A338" s="2">
        <v>45054</v>
      </c>
      <c r="B338">
        <v>77.010000000000005</v>
      </c>
      <c r="C338">
        <v>73.16</v>
      </c>
      <c r="E338" s="2">
        <v>45054</v>
      </c>
      <c r="F338">
        <v>77.720500000000001</v>
      </c>
      <c r="G338">
        <v>442.98</v>
      </c>
    </row>
    <row r="339" spans="1:7" x14ac:dyDescent="0.25">
      <c r="A339" s="2">
        <v>45053</v>
      </c>
      <c r="B339">
        <v>75.3</v>
      </c>
      <c r="C339">
        <v>71.34</v>
      </c>
      <c r="E339" s="2">
        <v>45053</v>
      </c>
      <c r="F339">
        <v>77.805499999999995</v>
      </c>
      <c r="G339">
        <v>442.98</v>
      </c>
    </row>
    <row r="340" spans="1:7" x14ac:dyDescent="0.25">
      <c r="A340" s="2">
        <v>45052</v>
      </c>
      <c r="B340">
        <v>75.3</v>
      </c>
      <c r="C340">
        <v>71.34</v>
      </c>
      <c r="E340" s="2">
        <v>45052</v>
      </c>
      <c r="F340">
        <v>77.805499999999995</v>
      </c>
      <c r="G340">
        <v>442.98</v>
      </c>
    </row>
    <row r="341" spans="1:7" x14ac:dyDescent="0.25">
      <c r="A341" s="2">
        <v>45051</v>
      </c>
      <c r="B341">
        <v>75.3</v>
      </c>
      <c r="C341">
        <v>71.34</v>
      </c>
      <c r="E341" s="2">
        <v>45051</v>
      </c>
      <c r="F341">
        <v>77.805499999999995</v>
      </c>
      <c r="G341">
        <v>442.98</v>
      </c>
    </row>
    <row r="342" spans="1:7" x14ac:dyDescent="0.25">
      <c r="A342" s="2">
        <v>45050</v>
      </c>
      <c r="B342">
        <v>72.5</v>
      </c>
      <c r="C342">
        <v>68.56</v>
      </c>
      <c r="E342" s="2">
        <v>45050</v>
      </c>
      <c r="F342">
        <v>78.495500000000007</v>
      </c>
      <c r="G342">
        <v>444.78</v>
      </c>
    </row>
    <row r="343" spans="1:7" x14ac:dyDescent="0.25">
      <c r="A343" s="2">
        <v>45049</v>
      </c>
      <c r="B343">
        <v>72.33</v>
      </c>
      <c r="C343">
        <v>68.599999999999994</v>
      </c>
      <c r="E343" s="2">
        <v>45049</v>
      </c>
      <c r="F343">
        <v>78.5</v>
      </c>
      <c r="G343">
        <v>445.18</v>
      </c>
    </row>
    <row r="344" spans="1:7" x14ac:dyDescent="0.25">
      <c r="A344" s="2">
        <v>45048</v>
      </c>
      <c r="B344">
        <v>75.319999999999993</v>
      </c>
      <c r="C344">
        <v>71.66</v>
      </c>
      <c r="E344" s="2">
        <v>45048</v>
      </c>
      <c r="F344">
        <v>80.105500000000006</v>
      </c>
      <c r="G344">
        <v>447.45</v>
      </c>
    </row>
    <row r="345" spans="1:7" x14ac:dyDescent="0.25">
      <c r="A345" s="2">
        <v>45047</v>
      </c>
      <c r="B345">
        <v>79.31</v>
      </c>
      <c r="C345">
        <v>75.66</v>
      </c>
      <c r="E345" s="2">
        <v>45047</v>
      </c>
      <c r="F345">
        <v>79.7</v>
      </c>
      <c r="G345">
        <v>451.58</v>
      </c>
    </row>
    <row r="346" spans="1:7" x14ac:dyDescent="0.25">
      <c r="A346" s="2">
        <v>45046</v>
      </c>
      <c r="B346">
        <v>79.540000000000006</v>
      </c>
      <c r="C346">
        <v>76.78</v>
      </c>
      <c r="E346" s="2">
        <v>45046</v>
      </c>
      <c r="F346">
        <v>79.45</v>
      </c>
      <c r="G346">
        <v>451.58</v>
      </c>
    </row>
    <row r="347" spans="1:7" x14ac:dyDescent="0.25">
      <c r="A347" s="2">
        <v>45045</v>
      </c>
      <c r="B347">
        <v>79.540000000000006</v>
      </c>
      <c r="C347">
        <v>76.78</v>
      </c>
      <c r="E347" s="2">
        <v>45045</v>
      </c>
      <c r="F347">
        <v>79.45</v>
      </c>
      <c r="G347">
        <v>451.58</v>
      </c>
    </row>
    <row r="348" spans="1:7" x14ac:dyDescent="0.25">
      <c r="A348" s="2">
        <v>45044</v>
      </c>
      <c r="B348">
        <v>79.540000000000006</v>
      </c>
      <c r="C348">
        <v>76.78</v>
      </c>
      <c r="E348" s="2">
        <v>45044</v>
      </c>
      <c r="F348">
        <v>79.45</v>
      </c>
      <c r="G348">
        <v>451.58</v>
      </c>
    </row>
    <row r="349" spans="1:7" x14ac:dyDescent="0.25">
      <c r="A349" s="2">
        <v>45043</v>
      </c>
      <c r="B349">
        <v>78.37</v>
      </c>
      <c r="C349">
        <v>74.760000000000005</v>
      </c>
      <c r="E349" s="2">
        <v>45043</v>
      </c>
      <c r="F349">
        <v>81.595500000000001</v>
      </c>
      <c r="G349">
        <v>455.59</v>
      </c>
    </row>
    <row r="350" spans="1:7" x14ac:dyDescent="0.25">
      <c r="A350" s="2">
        <v>45042</v>
      </c>
      <c r="B350">
        <v>77.69</v>
      </c>
      <c r="C350">
        <v>74.3</v>
      </c>
      <c r="E350" s="2">
        <v>45042</v>
      </c>
      <c r="F350">
        <v>82.120500000000007</v>
      </c>
      <c r="G350">
        <v>454.19</v>
      </c>
    </row>
    <row r="351" spans="1:7" x14ac:dyDescent="0.25">
      <c r="A351" s="2">
        <v>45041</v>
      </c>
      <c r="B351">
        <v>80.77</v>
      </c>
      <c r="C351">
        <v>77.069999999999993</v>
      </c>
      <c r="E351" s="2">
        <v>45041</v>
      </c>
      <c r="F351">
        <v>80.7</v>
      </c>
      <c r="G351">
        <v>453.69</v>
      </c>
    </row>
    <row r="352" spans="1:7" x14ac:dyDescent="0.25">
      <c r="A352" s="2">
        <v>45040</v>
      </c>
      <c r="B352">
        <v>82.73</v>
      </c>
      <c r="C352">
        <v>78.760000000000005</v>
      </c>
      <c r="E352" s="2">
        <v>45040</v>
      </c>
      <c r="F352">
        <v>80.495000000000005</v>
      </c>
      <c r="G352">
        <v>456.69</v>
      </c>
    </row>
    <row r="353" spans="1:7" x14ac:dyDescent="0.25">
      <c r="A353" s="2">
        <v>45039</v>
      </c>
      <c r="B353">
        <v>81.66</v>
      </c>
      <c r="C353">
        <v>77.87</v>
      </c>
      <c r="E353" s="2">
        <v>45039</v>
      </c>
      <c r="F353">
        <v>80.45</v>
      </c>
      <c r="G353">
        <v>454.6</v>
      </c>
    </row>
    <row r="354" spans="1:7" x14ac:dyDescent="0.25">
      <c r="A354" s="2">
        <v>45038</v>
      </c>
      <c r="B354">
        <v>81.66</v>
      </c>
      <c r="C354">
        <v>77.87</v>
      </c>
      <c r="E354" s="2">
        <v>45038</v>
      </c>
      <c r="F354">
        <v>80.45</v>
      </c>
      <c r="G354">
        <v>454.6</v>
      </c>
    </row>
    <row r="355" spans="1:7" x14ac:dyDescent="0.25">
      <c r="A355" s="2">
        <v>45037</v>
      </c>
      <c r="B355">
        <v>81.66</v>
      </c>
      <c r="C355">
        <v>77.87</v>
      </c>
      <c r="E355" s="2">
        <v>45037</v>
      </c>
      <c r="F355">
        <v>80.45</v>
      </c>
      <c r="G355">
        <v>454.6</v>
      </c>
    </row>
    <row r="356" spans="1:7" x14ac:dyDescent="0.25">
      <c r="A356" s="2">
        <v>45036</v>
      </c>
      <c r="B356">
        <v>81.099999999999994</v>
      </c>
      <c r="C356">
        <v>77.290000000000006</v>
      </c>
      <c r="E356" s="2">
        <v>45036</v>
      </c>
      <c r="F356">
        <v>80.8</v>
      </c>
      <c r="G356">
        <v>456.19</v>
      </c>
    </row>
    <row r="357" spans="1:7" x14ac:dyDescent="0.25">
      <c r="A357" s="2">
        <v>45035</v>
      </c>
      <c r="B357">
        <v>83.12</v>
      </c>
      <c r="C357">
        <v>79.16</v>
      </c>
      <c r="E357" s="2">
        <v>45035</v>
      </c>
      <c r="F357">
        <v>81.695499999999996</v>
      </c>
      <c r="G357">
        <v>456.69</v>
      </c>
    </row>
    <row r="358" spans="1:7" x14ac:dyDescent="0.25">
      <c r="A358" s="2">
        <v>45034</v>
      </c>
      <c r="B358">
        <v>84.77</v>
      </c>
      <c r="C358">
        <v>80.86</v>
      </c>
      <c r="E358" s="2">
        <v>45034</v>
      </c>
      <c r="F358">
        <v>81.825500000000005</v>
      </c>
      <c r="G358">
        <v>451.68</v>
      </c>
    </row>
    <row r="359" spans="1:7" x14ac:dyDescent="0.25">
      <c r="A359" s="2">
        <v>45033</v>
      </c>
      <c r="B359">
        <v>84.76</v>
      </c>
      <c r="C359">
        <v>80.83</v>
      </c>
      <c r="E359" s="2">
        <v>45033</v>
      </c>
      <c r="F359">
        <v>81.893000000000001</v>
      </c>
      <c r="G359">
        <v>450</v>
      </c>
    </row>
    <row r="360" spans="1:7" x14ac:dyDescent="0.25">
      <c r="A360" s="2">
        <v>45032</v>
      </c>
      <c r="B360">
        <v>86.31</v>
      </c>
      <c r="C360">
        <v>82.52</v>
      </c>
      <c r="E360" s="2">
        <v>45032</v>
      </c>
      <c r="F360">
        <v>80.55</v>
      </c>
      <c r="G360">
        <v>450.88</v>
      </c>
    </row>
    <row r="361" spans="1:7" x14ac:dyDescent="0.25">
      <c r="A361" s="2">
        <v>45031</v>
      </c>
      <c r="B361">
        <v>86.31</v>
      </c>
      <c r="C361">
        <v>82.52</v>
      </c>
      <c r="E361" s="2">
        <v>45031</v>
      </c>
      <c r="F361">
        <v>80.55</v>
      </c>
      <c r="G361">
        <v>450.88</v>
      </c>
    </row>
    <row r="362" spans="1:7" x14ac:dyDescent="0.25">
      <c r="A362" s="2">
        <v>45030</v>
      </c>
      <c r="B362">
        <v>86.31</v>
      </c>
      <c r="C362">
        <v>82.52</v>
      </c>
      <c r="E362" s="2">
        <v>45030</v>
      </c>
      <c r="F362">
        <v>80.55</v>
      </c>
      <c r="G362">
        <v>450.88</v>
      </c>
    </row>
    <row r="363" spans="1:7" x14ac:dyDescent="0.25">
      <c r="A363" s="2">
        <v>45029</v>
      </c>
      <c r="B363">
        <v>86.09</v>
      </c>
      <c r="C363">
        <v>82.16</v>
      </c>
      <c r="E363" s="2">
        <v>45029</v>
      </c>
      <c r="F363">
        <v>81.695499999999996</v>
      </c>
      <c r="G363">
        <v>450.75</v>
      </c>
    </row>
    <row r="364" spans="1:7" x14ac:dyDescent="0.25">
      <c r="A364" s="2">
        <v>45028</v>
      </c>
      <c r="B364">
        <v>87.33</v>
      </c>
      <c r="C364">
        <v>83.26</v>
      </c>
      <c r="E364" s="2">
        <v>45028</v>
      </c>
      <c r="F364">
        <v>81.22</v>
      </c>
      <c r="G364">
        <v>451.98</v>
      </c>
    </row>
    <row r="365" spans="1:7" x14ac:dyDescent="0.25">
      <c r="A365" s="2">
        <v>45027</v>
      </c>
      <c r="B365">
        <v>85.61</v>
      </c>
      <c r="C365">
        <v>81.53</v>
      </c>
      <c r="E365" s="2">
        <v>45027</v>
      </c>
      <c r="F365">
        <v>81.095500000000001</v>
      </c>
      <c r="G365">
        <v>451</v>
      </c>
    </row>
    <row r="366" spans="1:7" x14ac:dyDescent="0.25">
      <c r="A366" s="2">
        <v>45026</v>
      </c>
      <c r="B366">
        <v>84.18</v>
      </c>
      <c r="C366">
        <v>79.739999999999995</v>
      </c>
      <c r="E366" s="2">
        <v>45026</v>
      </c>
      <c r="F366">
        <v>81.650000000000006</v>
      </c>
      <c r="G366">
        <v>444.65</v>
      </c>
    </row>
    <row r="367" spans="1:7" x14ac:dyDescent="0.25">
      <c r="A367" s="2">
        <v>45025</v>
      </c>
      <c r="B367">
        <v>85.12</v>
      </c>
      <c r="C367">
        <v>80.7</v>
      </c>
      <c r="E367" s="2">
        <v>45025</v>
      </c>
      <c r="F367">
        <v>80.099999999999994</v>
      </c>
      <c r="G367">
        <v>445.08</v>
      </c>
    </row>
    <row r="368" spans="1:7" x14ac:dyDescent="0.25">
      <c r="A368" s="2">
        <v>45024</v>
      </c>
      <c r="B368">
        <v>85.12</v>
      </c>
      <c r="C368">
        <v>80.7</v>
      </c>
      <c r="E368" s="2">
        <v>45024</v>
      </c>
      <c r="F368">
        <v>80.099999999999994</v>
      </c>
      <c r="G368">
        <v>445.08</v>
      </c>
    </row>
    <row r="369" spans="1:7" x14ac:dyDescent="0.25">
      <c r="A369" s="2">
        <v>45023</v>
      </c>
      <c r="B369">
        <v>85.12</v>
      </c>
      <c r="C369">
        <v>80.7</v>
      </c>
      <c r="E369" s="2">
        <v>45023</v>
      </c>
      <c r="F369">
        <v>80.099999999999994</v>
      </c>
      <c r="G369">
        <v>445.08</v>
      </c>
    </row>
    <row r="370" spans="1:7" x14ac:dyDescent="0.25">
      <c r="A370" s="2">
        <v>45022</v>
      </c>
      <c r="B370">
        <v>85.12</v>
      </c>
      <c r="C370">
        <v>80.7</v>
      </c>
      <c r="E370" s="2">
        <v>45022</v>
      </c>
      <c r="F370">
        <v>80.2</v>
      </c>
      <c r="G370">
        <v>445.58</v>
      </c>
    </row>
    <row r="371" spans="1:7" x14ac:dyDescent="0.25">
      <c r="A371" s="2">
        <v>45021</v>
      </c>
      <c r="B371">
        <v>84.99</v>
      </c>
      <c r="C371">
        <v>80.61</v>
      </c>
      <c r="E371" s="2">
        <v>45021</v>
      </c>
      <c r="F371">
        <v>80.195499999999996</v>
      </c>
      <c r="G371">
        <v>446.85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E205"/>
  <sheetViews>
    <sheetView workbookViewId="0">
      <selection activeCell="A2" sqref="A2"/>
    </sheetView>
  </sheetViews>
  <sheetFormatPr defaultRowHeight="15" x14ac:dyDescent="0.25"/>
  <cols>
    <col min="1" max="1" width="16.28515625" customWidth="1"/>
    <col min="2" max="2" width="26" bestFit="1" customWidth="1"/>
    <col min="3" max="3" width="27.140625" customWidth="1"/>
  </cols>
  <sheetData>
    <row r="1" spans="1:2" x14ac:dyDescent="0.25">
      <c r="A1" t="s">
        <v>0</v>
      </c>
      <c r="B1" t="s">
        <v>89</v>
      </c>
    </row>
    <row r="2" spans="1:2" x14ac:dyDescent="0.25">
      <c r="A2" t="s">
        <v>41</v>
      </c>
      <c r="B2" t="s">
        <v>90</v>
      </c>
    </row>
    <row r="3" spans="1:2" x14ac:dyDescent="0.25">
      <c r="A3" t="s">
        <v>45</v>
      </c>
      <c r="B3" t="s">
        <v>91</v>
      </c>
    </row>
    <row r="4" spans="1:2" x14ac:dyDescent="0.25">
      <c r="A4" t="s">
        <v>92</v>
      </c>
      <c r="B4" t="s">
        <v>93</v>
      </c>
    </row>
    <row r="5" spans="1:2" x14ac:dyDescent="0.25">
      <c r="A5" t="s">
        <v>94</v>
      </c>
      <c r="B5" t="s">
        <v>95</v>
      </c>
    </row>
    <row r="6" spans="1:2" x14ac:dyDescent="0.25">
      <c r="A6" t="s">
        <v>46</v>
      </c>
      <c r="B6" t="s">
        <v>574</v>
      </c>
    </row>
    <row r="7" spans="1:2" x14ac:dyDescent="0.25">
      <c r="A7" t="s">
        <v>47</v>
      </c>
      <c r="B7" t="s">
        <v>96</v>
      </c>
    </row>
    <row r="8" spans="1:2" x14ac:dyDescent="0.25">
      <c r="A8" t="s">
        <v>97</v>
      </c>
      <c r="B8" t="s">
        <v>98</v>
      </c>
    </row>
    <row r="9" spans="1:2" x14ac:dyDescent="0.25">
      <c r="A9" t="s">
        <v>48</v>
      </c>
      <c r="B9" t="s">
        <v>99</v>
      </c>
    </row>
    <row r="10" spans="1:2" x14ac:dyDescent="0.25">
      <c r="A10" t="s">
        <v>49</v>
      </c>
      <c r="B10" t="s">
        <v>100</v>
      </c>
    </row>
    <row r="11" spans="1:2" x14ac:dyDescent="0.25">
      <c r="A11" t="s">
        <v>1</v>
      </c>
      <c r="B11" t="s">
        <v>101</v>
      </c>
    </row>
    <row r="12" spans="1:2" x14ac:dyDescent="0.25">
      <c r="A12" t="s">
        <v>50</v>
      </c>
      <c r="B12" t="s">
        <v>102</v>
      </c>
    </row>
    <row r="13" spans="1:2" x14ac:dyDescent="0.25">
      <c r="A13" t="s">
        <v>103</v>
      </c>
      <c r="B13" t="s">
        <v>562</v>
      </c>
    </row>
    <row r="14" spans="1:2" x14ac:dyDescent="0.25">
      <c r="A14" t="s">
        <v>104</v>
      </c>
      <c r="B14" t="s">
        <v>105</v>
      </c>
    </row>
    <row r="15" spans="1:2" x14ac:dyDescent="0.25">
      <c r="A15" t="s">
        <v>106</v>
      </c>
      <c r="B15" t="s">
        <v>100</v>
      </c>
    </row>
    <row r="16" spans="1:2" x14ac:dyDescent="0.25">
      <c r="A16" t="s">
        <v>2</v>
      </c>
      <c r="B16" t="s">
        <v>560</v>
      </c>
    </row>
    <row r="17" spans="1:2" x14ac:dyDescent="0.25">
      <c r="A17" t="s">
        <v>107</v>
      </c>
      <c r="B17" t="s">
        <v>108</v>
      </c>
    </row>
    <row r="18" spans="1:2" x14ac:dyDescent="0.25">
      <c r="A18" t="s">
        <v>29</v>
      </c>
      <c r="B18" t="s">
        <v>109</v>
      </c>
    </row>
    <row r="19" spans="1:2" x14ac:dyDescent="0.25">
      <c r="A19" t="s">
        <v>18</v>
      </c>
      <c r="B19" t="s">
        <v>110</v>
      </c>
    </row>
    <row r="20" spans="1:2" x14ac:dyDescent="0.25">
      <c r="A20" t="s">
        <v>111</v>
      </c>
      <c r="B20" t="s">
        <v>112</v>
      </c>
    </row>
    <row r="21" spans="1:2" x14ac:dyDescent="0.25">
      <c r="A21" t="s">
        <v>30</v>
      </c>
      <c r="B21" t="s">
        <v>113</v>
      </c>
    </row>
    <row r="22" spans="1:2" x14ac:dyDescent="0.25">
      <c r="A22" t="s">
        <v>17</v>
      </c>
      <c r="B22" t="s">
        <v>114</v>
      </c>
    </row>
    <row r="23" spans="1:2" x14ac:dyDescent="0.25">
      <c r="A23" t="s">
        <v>31</v>
      </c>
      <c r="B23" t="s">
        <v>115</v>
      </c>
    </row>
    <row r="24" spans="1:2" x14ac:dyDescent="0.25">
      <c r="A24" t="s">
        <v>116</v>
      </c>
      <c r="B24" t="s">
        <v>117</v>
      </c>
    </row>
    <row r="25" spans="1:2" x14ac:dyDescent="0.25">
      <c r="A25" t="s">
        <v>118</v>
      </c>
      <c r="B25" t="s">
        <v>119</v>
      </c>
    </row>
    <row r="26" spans="1:2" x14ac:dyDescent="0.25">
      <c r="A26" t="s">
        <v>28</v>
      </c>
      <c r="B26" t="s">
        <v>120</v>
      </c>
    </row>
    <row r="27" spans="1:2" x14ac:dyDescent="0.25">
      <c r="A27" t="s">
        <v>121</v>
      </c>
      <c r="B27" t="s">
        <v>122</v>
      </c>
    </row>
    <row r="28" spans="1:2" x14ac:dyDescent="0.25">
      <c r="A28" t="s">
        <v>123</v>
      </c>
      <c r="B28" t="s">
        <v>124</v>
      </c>
    </row>
    <row r="29" spans="1:2" x14ac:dyDescent="0.25">
      <c r="A29" t="s">
        <v>33</v>
      </c>
      <c r="B29" t="s">
        <v>125</v>
      </c>
    </row>
    <row r="30" spans="1:2" x14ac:dyDescent="0.25">
      <c r="A30" t="s">
        <v>32</v>
      </c>
      <c r="B30" t="s">
        <v>126</v>
      </c>
    </row>
    <row r="31" spans="1:2" x14ac:dyDescent="0.25">
      <c r="A31" t="s">
        <v>127</v>
      </c>
      <c r="B31" t="s">
        <v>128</v>
      </c>
    </row>
    <row r="32" spans="1:2" x14ac:dyDescent="0.25">
      <c r="A32" t="s">
        <v>129</v>
      </c>
      <c r="B32" t="s">
        <v>130</v>
      </c>
    </row>
    <row r="33" spans="1:3" x14ac:dyDescent="0.25">
      <c r="A33" t="s">
        <v>131</v>
      </c>
      <c r="B33" t="s">
        <v>132</v>
      </c>
    </row>
    <row r="34" spans="1:3" x14ac:dyDescent="0.25">
      <c r="A34" t="s">
        <v>51</v>
      </c>
      <c r="B34" t="s">
        <v>133</v>
      </c>
    </row>
    <row r="35" spans="1:3" x14ac:dyDescent="0.25">
      <c r="A35" t="s">
        <v>52</v>
      </c>
      <c r="B35" t="s">
        <v>134</v>
      </c>
    </row>
    <row r="36" spans="1:3" x14ac:dyDescent="0.25">
      <c r="A36" t="s">
        <v>53</v>
      </c>
      <c r="B36" t="s">
        <v>135</v>
      </c>
    </row>
    <row r="37" spans="1:3" x14ac:dyDescent="0.25">
      <c r="A37" t="s">
        <v>54</v>
      </c>
      <c r="B37" t="s">
        <v>136</v>
      </c>
    </row>
    <row r="38" spans="1:3" x14ac:dyDescent="0.25">
      <c r="A38" t="s">
        <v>55</v>
      </c>
      <c r="B38" t="s">
        <v>137</v>
      </c>
    </row>
    <row r="39" spans="1:3" x14ac:dyDescent="0.25">
      <c r="A39" t="s">
        <v>56</v>
      </c>
      <c r="B39" t="s">
        <v>138</v>
      </c>
    </row>
    <row r="40" spans="1:3" x14ac:dyDescent="0.25">
      <c r="A40" t="s">
        <v>57</v>
      </c>
      <c r="B40" t="s">
        <v>139</v>
      </c>
    </row>
    <row r="41" spans="1:3" x14ac:dyDescent="0.25">
      <c r="A41" t="s">
        <v>58</v>
      </c>
      <c r="B41" t="s">
        <v>140</v>
      </c>
    </row>
    <row r="42" spans="1:3" x14ac:dyDescent="0.25">
      <c r="A42" t="s">
        <v>59</v>
      </c>
      <c r="B42" t="s">
        <v>141</v>
      </c>
    </row>
    <row r="43" spans="1:3" x14ac:dyDescent="0.25">
      <c r="A43" t="s">
        <v>60</v>
      </c>
      <c r="B43" t="s">
        <v>142</v>
      </c>
    </row>
    <row r="44" spans="1:3" x14ac:dyDescent="0.25">
      <c r="A44" t="s">
        <v>61</v>
      </c>
      <c r="B44" t="s">
        <v>143</v>
      </c>
    </row>
    <row r="45" spans="1:3" x14ac:dyDescent="0.25">
      <c r="A45" t="s">
        <v>62</v>
      </c>
      <c r="B45" t="s">
        <v>144</v>
      </c>
    </row>
    <row r="46" spans="1:3" x14ac:dyDescent="0.25">
      <c r="A46" t="s">
        <v>63</v>
      </c>
      <c r="B46" t="s">
        <v>145</v>
      </c>
    </row>
    <row r="47" spans="1:3" x14ac:dyDescent="0.25">
      <c r="A47" t="s">
        <v>64</v>
      </c>
      <c r="B47" t="s">
        <v>146</v>
      </c>
      <c r="C47" t="s">
        <v>147</v>
      </c>
    </row>
    <row r="48" spans="1:3" x14ac:dyDescent="0.25">
      <c r="A48" t="s">
        <v>65</v>
      </c>
      <c r="B48" t="s">
        <v>148</v>
      </c>
      <c r="C48" t="s">
        <v>149</v>
      </c>
    </row>
    <row r="49" spans="1:3" x14ac:dyDescent="0.25">
      <c r="A49" t="s">
        <v>66</v>
      </c>
      <c r="B49" t="s">
        <v>150</v>
      </c>
      <c r="C49" t="s">
        <v>151</v>
      </c>
    </row>
    <row r="50" spans="1:3" x14ac:dyDescent="0.25">
      <c r="A50" t="s">
        <v>67</v>
      </c>
      <c r="B50" t="s">
        <v>152</v>
      </c>
      <c r="C50" t="s">
        <v>153</v>
      </c>
    </row>
    <row r="51" spans="1:3" x14ac:dyDescent="0.25">
      <c r="A51" t="s">
        <v>68</v>
      </c>
      <c r="B51" t="s">
        <v>154</v>
      </c>
      <c r="C51" t="s">
        <v>154</v>
      </c>
    </row>
    <row r="52" spans="1:3" x14ac:dyDescent="0.25">
      <c r="A52" t="s">
        <v>69</v>
      </c>
      <c r="B52" t="s">
        <v>155</v>
      </c>
      <c r="C52" t="s">
        <v>156</v>
      </c>
    </row>
    <row r="53" spans="1:3" x14ac:dyDescent="0.25">
      <c r="A53" t="s">
        <v>70</v>
      </c>
      <c r="B53" t="s">
        <v>157</v>
      </c>
      <c r="C53" t="s">
        <v>158</v>
      </c>
    </row>
    <row r="54" spans="1:3" x14ac:dyDescent="0.25">
      <c r="A54" t="s">
        <v>71</v>
      </c>
      <c r="B54" t="s">
        <v>159</v>
      </c>
      <c r="C54" t="s">
        <v>160</v>
      </c>
    </row>
    <row r="55" spans="1:3" x14ac:dyDescent="0.25">
      <c r="A55" t="s">
        <v>72</v>
      </c>
      <c r="B55" t="s">
        <v>161</v>
      </c>
      <c r="C55" t="s">
        <v>162</v>
      </c>
    </row>
    <row r="56" spans="1:3" x14ac:dyDescent="0.25">
      <c r="A56" t="s">
        <v>73</v>
      </c>
      <c r="B56" t="s">
        <v>134</v>
      </c>
      <c r="C56" t="s">
        <v>163</v>
      </c>
    </row>
    <row r="57" spans="1:3" x14ac:dyDescent="0.25">
      <c r="A57" t="s">
        <v>74</v>
      </c>
      <c r="B57" t="s">
        <v>164</v>
      </c>
      <c r="C57" t="s">
        <v>165</v>
      </c>
    </row>
    <row r="58" spans="1:3" x14ac:dyDescent="0.25">
      <c r="A58" t="s">
        <v>75</v>
      </c>
      <c r="B58" t="s">
        <v>166</v>
      </c>
      <c r="C58" t="s">
        <v>167</v>
      </c>
    </row>
    <row r="59" spans="1:3" x14ac:dyDescent="0.25">
      <c r="A59" t="s">
        <v>76</v>
      </c>
      <c r="B59" t="s">
        <v>137</v>
      </c>
      <c r="C59" t="s">
        <v>168</v>
      </c>
    </row>
    <row r="60" spans="1:3" x14ac:dyDescent="0.25">
      <c r="A60" t="s">
        <v>77</v>
      </c>
      <c r="B60" t="s">
        <v>169</v>
      </c>
      <c r="C60" t="s">
        <v>170</v>
      </c>
    </row>
    <row r="61" spans="1:3" x14ac:dyDescent="0.25">
      <c r="A61" t="s">
        <v>78</v>
      </c>
      <c r="B61" t="s">
        <v>171</v>
      </c>
      <c r="C61" t="s">
        <v>171</v>
      </c>
    </row>
    <row r="62" spans="1:3" x14ac:dyDescent="0.25">
      <c r="A62" t="s">
        <v>79</v>
      </c>
      <c r="B62" t="s">
        <v>172</v>
      </c>
      <c r="C62" t="s">
        <v>173</v>
      </c>
    </row>
    <row r="63" spans="1:3" x14ac:dyDescent="0.25">
      <c r="A63" t="s">
        <v>80</v>
      </c>
      <c r="B63" t="s">
        <v>141</v>
      </c>
      <c r="C63" t="s">
        <v>174</v>
      </c>
    </row>
    <row r="64" spans="1:3" x14ac:dyDescent="0.25">
      <c r="A64" t="s">
        <v>81</v>
      </c>
      <c r="B64" t="s">
        <v>142</v>
      </c>
      <c r="C64" t="s">
        <v>175</v>
      </c>
    </row>
    <row r="65" spans="1:3" x14ac:dyDescent="0.25">
      <c r="A65" t="s">
        <v>3</v>
      </c>
      <c r="B65" t="s">
        <v>143</v>
      </c>
      <c r="C65" t="s">
        <v>176</v>
      </c>
    </row>
    <row r="66" spans="1:3" x14ac:dyDescent="0.25">
      <c r="A66" t="s">
        <v>82</v>
      </c>
      <c r="B66" t="s">
        <v>144</v>
      </c>
      <c r="C66" t="s">
        <v>177</v>
      </c>
    </row>
    <row r="67" spans="1:3" x14ac:dyDescent="0.25">
      <c r="A67" t="s">
        <v>83</v>
      </c>
      <c r="B67" t="s">
        <v>145</v>
      </c>
      <c r="C67" t="s">
        <v>178</v>
      </c>
    </row>
    <row r="68" spans="1:3" x14ac:dyDescent="0.25">
      <c r="A68" t="s">
        <v>84</v>
      </c>
      <c r="B68" t="s">
        <v>179</v>
      </c>
      <c r="C68" t="s">
        <v>180</v>
      </c>
    </row>
    <row r="69" spans="1:3" x14ac:dyDescent="0.25">
      <c r="A69" t="s">
        <v>85</v>
      </c>
      <c r="B69" t="s">
        <v>181</v>
      </c>
      <c r="C69" t="s">
        <v>182</v>
      </c>
    </row>
    <row r="70" spans="1:3" x14ac:dyDescent="0.25">
      <c r="A70" t="s">
        <v>86</v>
      </c>
      <c r="B70" t="s">
        <v>183</v>
      </c>
      <c r="C70" t="s">
        <v>184</v>
      </c>
    </row>
    <row r="71" spans="1:3" x14ac:dyDescent="0.25">
      <c r="A71" t="s">
        <v>87</v>
      </c>
      <c r="B71" t="s">
        <v>185</v>
      </c>
      <c r="C71" t="s">
        <v>186</v>
      </c>
    </row>
    <row r="72" spans="1:3" x14ac:dyDescent="0.25">
      <c r="A72" t="s">
        <v>88</v>
      </c>
      <c r="B72" t="s">
        <v>187</v>
      </c>
      <c r="C72" t="s">
        <v>188</v>
      </c>
    </row>
    <row r="73" spans="1:3" x14ac:dyDescent="0.25">
      <c r="A73" t="s">
        <v>4</v>
      </c>
      <c r="B73" t="s">
        <v>189</v>
      </c>
      <c r="C73" t="s">
        <v>190</v>
      </c>
    </row>
    <row r="74" spans="1:3" x14ac:dyDescent="0.25">
      <c r="A74" t="s">
        <v>5</v>
      </c>
      <c r="B74" t="s">
        <v>191</v>
      </c>
      <c r="C74" t="s">
        <v>192</v>
      </c>
    </row>
    <row r="75" spans="1:3" x14ac:dyDescent="0.25">
      <c r="A75" t="s">
        <v>6</v>
      </c>
      <c r="B75" t="s">
        <v>193</v>
      </c>
      <c r="C75" t="s">
        <v>194</v>
      </c>
    </row>
    <row r="76" spans="1:3" x14ac:dyDescent="0.25">
      <c r="A76" t="s">
        <v>7</v>
      </c>
      <c r="B76" t="s">
        <v>195</v>
      </c>
      <c r="C76" t="s">
        <v>196</v>
      </c>
    </row>
    <row r="77" spans="1:3" x14ac:dyDescent="0.25">
      <c r="A77" t="s">
        <v>197</v>
      </c>
      <c r="B77" t="s">
        <v>198</v>
      </c>
      <c r="C77" t="s">
        <v>199</v>
      </c>
    </row>
    <row r="78" spans="1:3" x14ac:dyDescent="0.25">
      <c r="A78" t="s">
        <v>8</v>
      </c>
      <c r="B78" t="s">
        <v>200</v>
      </c>
      <c r="C78" t="s">
        <v>201</v>
      </c>
    </row>
    <row r="79" spans="1:3" x14ac:dyDescent="0.25">
      <c r="A79" t="s">
        <v>202</v>
      </c>
      <c r="B79" t="s">
        <v>203</v>
      </c>
      <c r="C79" t="s">
        <v>204</v>
      </c>
    </row>
    <row r="80" spans="1:3" x14ac:dyDescent="0.25">
      <c r="A80" t="s">
        <v>205</v>
      </c>
      <c r="B80" t="s">
        <v>206</v>
      </c>
      <c r="C80" t="s">
        <v>207</v>
      </c>
    </row>
    <row r="81" spans="1:3" x14ac:dyDescent="0.25">
      <c r="A81" t="s">
        <v>208</v>
      </c>
      <c r="B81" t="s">
        <v>209</v>
      </c>
      <c r="C81" t="s">
        <v>210</v>
      </c>
    </row>
    <row r="82" spans="1:3" x14ac:dyDescent="0.25">
      <c r="A82" t="s">
        <v>9</v>
      </c>
      <c r="B82" t="s">
        <v>211</v>
      </c>
      <c r="C82" t="s">
        <v>212</v>
      </c>
    </row>
    <row r="83" spans="1:3" x14ac:dyDescent="0.25">
      <c r="A83" t="s">
        <v>213</v>
      </c>
      <c r="B83" t="s">
        <v>214</v>
      </c>
      <c r="C83" t="s">
        <v>215</v>
      </c>
    </row>
    <row r="84" spans="1:3" x14ac:dyDescent="0.25">
      <c r="A84" t="s">
        <v>216</v>
      </c>
      <c r="B84" t="s">
        <v>217</v>
      </c>
      <c r="C84" t="s">
        <v>218</v>
      </c>
    </row>
    <row r="85" spans="1:3" x14ac:dyDescent="0.25">
      <c r="A85" t="s">
        <v>219</v>
      </c>
      <c r="B85" t="s">
        <v>220</v>
      </c>
      <c r="C85" t="s">
        <v>221</v>
      </c>
    </row>
    <row r="86" spans="1:3" x14ac:dyDescent="0.25">
      <c r="A86" t="s">
        <v>222</v>
      </c>
      <c r="B86" t="s">
        <v>223</v>
      </c>
      <c r="C86" t="s">
        <v>224</v>
      </c>
    </row>
    <row r="87" spans="1:3" x14ac:dyDescent="0.25">
      <c r="A87" t="s">
        <v>225</v>
      </c>
      <c r="B87" t="s">
        <v>226</v>
      </c>
      <c r="C87" t="s">
        <v>227</v>
      </c>
    </row>
    <row r="88" spans="1:3" x14ac:dyDescent="0.25">
      <c r="A88" t="s">
        <v>10</v>
      </c>
      <c r="B88" t="s">
        <v>228</v>
      </c>
      <c r="C88" t="s">
        <v>229</v>
      </c>
    </row>
    <row r="89" spans="1:3" x14ac:dyDescent="0.25">
      <c r="A89" t="s">
        <v>230</v>
      </c>
      <c r="B89" t="s">
        <v>231</v>
      </c>
      <c r="C89" t="s">
        <v>232</v>
      </c>
    </row>
    <row r="90" spans="1:3" x14ac:dyDescent="0.25">
      <c r="A90" t="s">
        <v>233</v>
      </c>
      <c r="B90" t="s">
        <v>234</v>
      </c>
      <c r="C90" t="s">
        <v>235</v>
      </c>
    </row>
    <row r="91" spans="1:3" x14ac:dyDescent="0.25">
      <c r="A91" t="s">
        <v>236</v>
      </c>
      <c r="B91" t="s">
        <v>237</v>
      </c>
      <c r="C91" t="s">
        <v>238</v>
      </c>
    </row>
    <row r="92" spans="1:3" x14ac:dyDescent="0.25">
      <c r="A92" t="s">
        <v>239</v>
      </c>
      <c r="B92" t="s">
        <v>240</v>
      </c>
      <c r="C92" t="s">
        <v>241</v>
      </c>
    </row>
    <row r="93" spans="1:3" x14ac:dyDescent="0.25">
      <c r="A93" t="s">
        <v>242</v>
      </c>
      <c r="B93" t="s">
        <v>240</v>
      </c>
      <c r="C93" t="s">
        <v>243</v>
      </c>
    </row>
    <row r="94" spans="1:3" x14ac:dyDescent="0.25">
      <c r="A94" t="s">
        <v>244</v>
      </c>
      <c r="B94" t="s">
        <v>245</v>
      </c>
      <c r="C94" t="s">
        <v>246</v>
      </c>
    </row>
    <row r="95" spans="1:3" x14ac:dyDescent="0.25">
      <c r="A95" t="s">
        <v>247</v>
      </c>
      <c r="B95" t="s">
        <v>248</v>
      </c>
      <c r="C95" t="s">
        <v>249</v>
      </c>
    </row>
    <row r="96" spans="1:3" x14ac:dyDescent="0.25">
      <c r="A96" t="s">
        <v>250</v>
      </c>
      <c r="B96" t="s">
        <v>251</v>
      </c>
      <c r="C96" t="s">
        <v>252</v>
      </c>
    </row>
    <row r="97" spans="1:3" x14ac:dyDescent="0.25">
      <c r="A97" t="s">
        <v>253</v>
      </c>
      <c r="B97" t="s">
        <v>254</v>
      </c>
      <c r="C97" t="s">
        <v>255</v>
      </c>
    </row>
    <row r="98" spans="1:3" x14ac:dyDescent="0.25">
      <c r="A98" t="s">
        <v>11</v>
      </c>
      <c r="B98" s="3" t="s">
        <v>256</v>
      </c>
      <c r="C98" t="s">
        <v>257</v>
      </c>
    </row>
    <row r="99" spans="1:3" x14ac:dyDescent="0.25">
      <c r="A99" t="s">
        <v>12</v>
      </c>
      <c r="B99" s="3" t="s">
        <v>256</v>
      </c>
      <c r="C99" t="s">
        <v>258</v>
      </c>
    </row>
    <row r="100" spans="1:3" x14ac:dyDescent="0.25">
      <c r="A100" t="s">
        <v>13</v>
      </c>
      <c r="B100" s="3" t="s">
        <v>256</v>
      </c>
      <c r="C100" t="s">
        <v>259</v>
      </c>
    </row>
    <row r="101" spans="1:3" x14ac:dyDescent="0.25">
      <c r="A101" t="s">
        <v>14</v>
      </c>
      <c r="B101" s="3" t="s">
        <v>256</v>
      </c>
      <c r="C101" t="s">
        <v>260</v>
      </c>
    </row>
    <row r="102" spans="1:3" x14ac:dyDescent="0.25">
      <c r="A102" t="s">
        <v>15</v>
      </c>
      <c r="B102" s="3" t="s">
        <v>256</v>
      </c>
      <c r="C102" t="s">
        <v>261</v>
      </c>
    </row>
    <row r="103" spans="1:3" x14ac:dyDescent="0.25">
      <c r="A103" t="s">
        <v>16</v>
      </c>
      <c r="B103" s="3" t="s">
        <v>256</v>
      </c>
      <c r="C103" t="s">
        <v>262</v>
      </c>
    </row>
    <row r="104" spans="1:3" x14ac:dyDescent="0.25">
      <c r="A104" t="s">
        <v>263</v>
      </c>
      <c r="B104" s="3" t="s">
        <v>264</v>
      </c>
      <c r="C104" t="s">
        <v>265</v>
      </c>
    </row>
    <row r="105" spans="1:3" x14ac:dyDescent="0.25">
      <c r="A105" t="s">
        <v>266</v>
      </c>
      <c r="B105" s="3" t="s">
        <v>256</v>
      </c>
      <c r="C105" t="s">
        <v>267</v>
      </c>
    </row>
    <row r="106" spans="1:3" x14ac:dyDescent="0.25">
      <c r="A106" t="s">
        <v>268</v>
      </c>
      <c r="B106" s="3" t="s">
        <v>256</v>
      </c>
      <c r="C106" t="s">
        <v>269</v>
      </c>
    </row>
    <row r="107" spans="1:3" x14ac:dyDescent="0.25">
      <c r="A107" t="s">
        <v>270</v>
      </c>
      <c r="B107" s="3" t="s">
        <v>256</v>
      </c>
      <c r="C107" t="s">
        <v>271</v>
      </c>
    </row>
    <row r="108" spans="1:3" x14ac:dyDescent="0.25">
      <c r="A108" t="s">
        <v>272</v>
      </c>
      <c r="B108" s="3" t="s">
        <v>273</v>
      </c>
      <c r="C108" t="s">
        <v>274</v>
      </c>
    </row>
    <row r="109" spans="1:3" x14ac:dyDescent="0.25">
      <c r="A109" t="s">
        <v>275</v>
      </c>
      <c r="B109" s="3" t="s">
        <v>273</v>
      </c>
      <c r="C109" t="s">
        <v>276</v>
      </c>
    </row>
    <row r="110" spans="1:3" ht="15.75" customHeight="1" x14ac:dyDescent="0.25">
      <c r="A110" t="s">
        <v>277</v>
      </c>
      <c r="B110" s="4" t="s">
        <v>278</v>
      </c>
      <c r="C110" t="s">
        <v>279</v>
      </c>
    </row>
    <row r="111" spans="1:3" x14ac:dyDescent="0.25">
      <c r="A111" t="s">
        <v>280</v>
      </c>
      <c r="B111" s="3" t="s">
        <v>278</v>
      </c>
      <c r="C111" t="s">
        <v>281</v>
      </c>
    </row>
    <row r="112" spans="1:3" x14ac:dyDescent="0.25">
      <c r="A112" t="s">
        <v>282</v>
      </c>
      <c r="B112" s="3" t="s">
        <v>283</v>
      </c>
      <c r="C112" t="s">
        <v>284</v>
      </c>
    </row>
    <row r="113" spans="1:3" x14ac:dyDescent="0.25">
      <c r="A113" t="s">
        <v>285</v>
      </c>
      <c r="B113" s="3" t="s">
        <v>286</v>
      </c>
      <c r="C113" t="s">
        <v>287</v>
      </c>
    </row>
    <row r="114" spans="1:3" x14ac:dyDescent="0.25">
      <c r="A114" t="s">
        <v>288</v>
      </c>
      <c r="B114" s="3" t="s">
        <v>286</v>
      </c>
      <c r="C114" t="s">
        <v>289</v>
      </c>
    </row>
    <row r="115" spans="1:3" x14ac:dyDescent="0.25">
      <c r="A115" t="s">
        <v>290</v>
      </c>
      <c r="B115" s="3" t="s">
        <v>291</v>
      </c>
      <c r="C115" t="s">
        <v>292</v>
      </c>
    </row>
    <row r="116" spans="1:3" x14ac:dyDescent="0.25">
      <c r="A116" t="s">
        <v>293</v>
      </c>
      <c r="B116" s="3" t="s">
        <v>294</v>
      </c>
      <c r="C116" t="s">
        <v>295</v>
      </c>
    </row>
    <row r="117" spans="1:3" x14ac:dyDescent="0.25">
      <c r="A117" t="s">
        <v>296</v>
      </c>
      <c r="B117" s="3" t="s">
        <v>297</v>
      </c>
      <c r="C117" t="s">
        <v>298</v>
      </c>
    </row>
    <row r="118" spans="1:3" x14ac:dyDescent="0.25">
      <c r="A118" t="s">
        <v>299</v>
      </c>
      <c r="B118" s="3" t="s">
        <v>300</v>
      </c>
      <c r="C118" t="s">
        <v>301</v>
      </c>
    </row>
    <row r="119" spans="1:3" x14ac:dyDescent="0.25">
      <c r="A119" t="s">
        <v>302</v>
      </c>
      <c r="B119" s="3" t="s">
        <v>303</v>
      </c>
      <c r="C119" t="s">
        <v>304</v>
      </c>
    </row>
    <row r="120" spans="1:3" x14ac:dyDescent="0.25">
      <c r="A120" t="s">
        <v>305</v>
      </c>
      <c r="B120" s="3" t="s">
        <v>306</v>
      </c>
      <c r="C120" t="s">
        <v>307</v>
      </c>
    </row>
    <row r="121" spans="1:3" x14ac:dyDescent="0.25">
      <c r="A121" t="s">
        <v>308</v>
      </c>
      <c r="B121" s="3" t="s">
        <v>309</v>
      </c>
      <c r="C121" t="s">
        <v>310</v>
      </c>
    </row>
    <row r="122" spans="1:3" x14ac:dyDescent="0.25">
      <c r="A122" t="s">
        <v>311</v>
      </c>
      <c r="B122" s="3" t="s">
        <v>312</v>
      </c>
      <c r="C122" t="s">
        <v>313</v>
      </c>
    </row>
    <row r="123" spans="1:3" x14ac:dyDescent="0.25">
      <c r="A123" t="s">
        <v>314</v>
      </c>
      <c r="B123" s="3" t="s">
        <v>315</v>
      </c>
      <c r="C123" t="s">
        <v>316</v>
      </c>
    </row>
    <row r="124" spans="1:3" x14ac:dyDescent="0.25">
      <c r="A124" t="s">
        <v>317</v>
      </c>
      <c r="B124" s="3" t="s">
        <v>318</v>
      </c>
      <c r="C124" t="s">
        <v>319</v>
      </c>
    </row>
    <row r="125" spans="1:3" x14ac:dyDescent="0.25">
      <c r="A125" t="s">
        <v>320</v>
      </c>
      <c r="B125" s="3" t="s">
        <v>318</v>
      </c>
      <c r="C125" t="s">
        <v>321</v>
      </c>
    </row>
    <row r="126" spans="1:3" x14ac:dyDescent="0.25">
      <c r="A126" t="s">
        <v>322</v>
      </c>
      <c r="B126" s="3" t="s">
        <v>323</v>
      </c>
      <c r="C126" t="s">
        <v>324</v>
      </c>
    </row>
    <row r="127" spans="1:3" x14ac:dyDescent="0.25">
      <c r="A127" t="s">
        <v>325</v>
      </c>
      <c r="B127" s="3" t="s">
        <v>326</v>
      </c>
      <c r="C127" t="s">
        <v>327</v>
      </c>
    </row>
    <row r="128" spans="1:3" x14ac:dyDescent="0.25">
      <c r="A128" t="s">
        <v>328</v>
      </c>
      <c r="B128" s="3" t="s">
        <v>329</v>
      </c>
      <c r="C128" t="s">
        <v>330</v>
      </c>
    </row>
    <row r="129" spans="1:5" x14ac:dyDescent="0.25">
      <c r="A129" t="s">
        <v>331</v>
      </c>
      <c r="B129" s="3" t="s">
        <v>332</v>
      </c>
      <c r="C129" t="s">
        <v>333</v>
      </c>
    </row>
    <row r="130" spans="1:5" x14ac:dyDescent="0.25">
      <c r="A130" t="s">
        <v>334</v>
      </c>
      <c r="B130" s="3" t="s">
        <v>335</v>
      </c>
      <c r="C130" t="s">
        <v>336</v>
      </c>
    </row>
    <row r="131" spans="1:5" x14ac:dyDescent="0.25">
      <c r="A131" t="s">
        <v>337</v>
      </c>
      <c r="B131" s="3" t="s">
        <v>338</v>
      </c>
      <c r="C131" t="s">
        <v>339</v>
      </c>
    </row>
    <row r="132" spans="1:5" x14ac:dyDescent="0.25">
      <c r="A132" t="s">
        <v>340</v>
      </c>
      <c r="B132" s="3" t="s">
        <v>341</v>
      </c>
      <c r="C132" t="s">
        <v>342</v>
      </c>
    </row>
    <row r="133" spans="1:5" x14ac:dyDescent="0.25">
      <c r="A133" t="s">
        <v>343</v>
      </c>
      <c r="B133" s="3" t="s">
        <v>344</v>
      </c>
      <c r="C133" t="s">
        <v>345</v>
      </c>
    </row>
    <row r="134" spans="1:5" x14ac:dyDescent="0.25">
      <c r="A134" t="s">
        <v>346</v>
      </c>
      <c r="B134" s="3" t="s">
        <v>347</v>
      </c>
      <c r="C134" t="s">
        <v>348</v>
      </c>
    </row>
    <row r="135" spans="1:5" x14ac:dyDescent="0.25">
      <c r="A135" t="s">
        <v>349</v>
      </c>
      <c r="B135" s="3" t="s">
        <v>350</v>
      </c>
      <c r="C135" t="s">
        <v>351</v>
      </c>
    </row>
    <row r="136" spans="1:5" x14ac:dyDescent="0.25">
      <c r="A136" t="s">
        <v>352</v>
      </c>
      <c r="B136" s="3" t="s">
        <v>353</v>
      </c>
      <c r="C136" t="s">
        <v>354</v>
      </c>
    </row>
    <row r="137" spans="1:5" x14ac:dyDescent="0.25">
      <c r="A137" t="s">
        <v>355</v>
      </c>
      <c r="B137" s="3" t="s">
        <v>356</v>
      </c>
      <c r="C137" t="s">
        <v>357</v>
      </c>
    </row>
    <row r="138" spans="1:5" x14ac:dyDescent="0.25">
      <c r="A138" t="s">
        <v>358</v>
      </c>
      <c r="B138" s="3" t="s">
        <v>359</v>
      </c>
      <c r="C138" t="s">
        <v>360</v>
      </c>
    </row>
    <row r="139" spans="1:5" x14ac:dyDescent="0.25">
      <c r="A139" t="s">
        <v>346</v>
      </c>
      <c r="B139" s="3" t="s">
        <v>361</v>
      </c>
      <c r="C139" t="s">
        <v>348</v>
      </c>
    </row>
    <row r="140" spans="1:5" x14ac:dyDescent="0.25">
      <c r="A140" t="s">
        <v>362</v>
      </c>
      <c r="B140" s="3" t="s">
        <v>363</v>
      </c>
      <c r="C140" t="s">
        <v>364</v>
      </c>
    </row>
    <row r="141" spans="1:5" x14ac:dyDescent="0.25">
      <c r="A141" t="s">
        <v>19</v>
      </c>
      <c r="B141" s="3" t="s">
        <v>498</v>
      </c>
      <c r="C141" t="s">
        <v>365</v>
      </c>
      <c r="D141" t="e">
        <f t="shared" ref="D141:D154" ca="1" si="0">_xll.TR(A141,"15;54")</f>
        <v>#NAME?</v>
      </c>
      <c r="E141" t="s">
        <v>571</v>
      </c>
    </row>
    <row r="142" spans="1:5" x14ac:dyDescent="0.25">
      <c r="A142" t="s">
        <v>34</v>
      </c>
      <c r="B142" s="3" t="s">
        <v>499</v>
      </c>
      <c r="C142" t="s">
        <v>366</v>
      </c>
      <c r="D142" t="e">
        <f t="shared" ca="1" si="0"/>
        <v>#NAME?</v>
      </c>
      <c r="E142" t="s">
        <v>571</v>
      </c>
    </row>
    <row r="143" spans="1:5" x14ac:dyDescent="0.25">
      <c r="A143" t="s">
        <v>20</v>
      </c>
      <c r="B143" s="3" t="s">
        <v>500</v>
      </c>
      <c r="C143" t="s">
        <v>367</v>
      </c>
      <c r="D143" t="e">
        <f t="shared" ca="1" si="0"/>
        <v>#NAME?</v>
      </c>
      <c r="E143" t="s">
        <v>568</v>
      </c>
    </row>
    <row r="144" spans="1:5" x14ac:dyDescent="0.25">
      <c r="A144" t="s">
        <v>35</v>
      </c>
      <c r="B144" s="3" t="s">
        <v>501</v>
      </c>
      <c r="C144" t="s">
        <v>368</v>
      </c>
      <c r="D144" t="e">
        <f t="shared" ca="1" si="0"/>
        <v>#NAME?</v>
      </c>
      <c r="E144" t="s">
        <v>568</v>
      </c>
    </row>
    <row r="145" spans="1:5" x14ac:dyDescent="0.25">
      <c r="A145" t="s">
        <v>36</v>
      </c>
      <c r="B145" s="3" t="s">
        <v>369</v>
      </c>
      <c r="C145" t="s">
        <v>369</v>
      </c>
      <c r="D145" t="e">
        <f t="shared" ca="1" si="0"/>
        <v>#NAME?</v>
      </c>
      <c r="E145" t="s">
        <v>570</v>
      </c>
    </row>
    <row r="146" spans="1:5" x14ac:dyDescent="0.25">
      <c r="A146" t="s">
        <v>37</v>
      </c>
      <c r="B146" s="3" t="s">
        <v>370</v>
      </c>
      <c r="C146" t="s">
        <v>370</v>
      </c>
      <c r="D146" t="e">
        <f t="shared" ca="1" si="0"/>
        <v>#NAME?</v>
      </c>
      <c r="E146" t="s">
        <v>567</v>
      </c>
    </row>
    <row r="147" spans="1:5" x14ac:dyDescent="0.25">
      <c r="A147" t="s">
        <v>371</v>
      </c>
      <c r="B147" s="3" t="s">
        <v>502</v>
      </c>
      <c r="C147" t="s">
        <v>372</v>
      </c>
      <c r="D147" t="e">
        <f t="shared" ca="1" si="0"/>
        <v>#NAME?</v>
      </c>
      <c r="E147" t="s">
        <v>567</v>
      </c>
    </row>
    <row r="148" spans="1:5" x14ac:dyDescent="0.25">
      <c r="A148" t="s">
        <v>373</v>
      </c>
      <c r="B148" s="3" t="s">
        <v>503</v>
      </c>
      <c r="C148" t="s">
        <v>374</v>
      </c>
      <c r="D148" t="e">
        <f t="shared" ca="1" si="0"/>
        <v>#NAME?</v>
      </c>
      <c r="E148" t="s">
        <v>568</v>
      </c>
    </row>
    <row r="149" spans="1:5" x14ac:dyDescent="0.25">
      <c r="A149" t="s">
        <v>38</v>
      </c>
      <c r="B149" s="3" t="s">
        <v>375</v>
      </c>
      <c r="C149" t="s">
        <v>375</v>
      </c>
      <c r="D149" t="e">
        <f t="shared" ca="1" si="0"/>
        <v>#NAME?</v>
      </c>
      <c r="E149" t="s">
        <v>569</v>
      </c>
    </row>
    <row r="150" spans="1:5" x14ac:dyDescent="0.25">
      <c r="A150" t="s">
        <v>39</v>
      </c>
      <c r="B150" s="3" t="s">
        <v>376</v>
      </c>
      <c r="C150" t="s">
        <v>376</v>
      </c>
      <c r="D150" t="e">
        <f t="shared" ca="1" si="0"/>
        <v>#NAME?</v>
      </c>
      <c r="E150" t="s">
        <v>567</v>
      </c>
    </row>
    <row r="151" spans="1:5" x14ac:dyDescent="0.25">
      <c r="A151" t="s">
        <v>480</v>
      </c>
      <c r="B151" s="3" t="s">
        <v>489</v>
      </c>
      <c r="D151" t="e">
        <f t="shared" ca="1" si="0"/>
        <v>#NAME?</v>
      </c>
      <c r="E151" s="18" t="s">
        <v>568</v>
      </c>
    </row>
    <row r="152" spans="1:5" x14ac:dyDescent="0.25">
      <c r="A152" t="s">
        <v>481</v>
      </c>
      <c r="B152" s="3" t="s">
        <v>490</v>
      </c>
      <c r="D152" t="e">
        <f t="shared" ca="1" si="0"/>
        <v>#NAME?</v>
      </c>
      <c r="E152" s="18" t="s">
        <v>569</v>
      </c>
    </row>
    <row r="153" spans="1:5" x14ac:dyDescent="0.25">
      <c r="A153" t="s">
        <v>482</v>
      </c>
      <c r="B153" s="3" t="s">
        <v>492</v>
      </c>
      <c r="D153" t="e">
        <f t="shared" ca="1" si="0"/>
        <v>#NAME?</v>
      </c>
      <c r="E153" s="18" t="s">
        <v>479</v>
      </c>
    </row>
    <row r="154" spans="1:5" x14ac:dyDescent="0.25">
      <c r="A154" t="s">
        <v>483</v>
      </c>
      <c r="B154" s="3" t="s">
        <v>493</v>
      </c>
      <c r="D154" t="e">
        <f t="shared" ca="1" si="0"/>
        <v>#NAME?</v>
      </c>
      <c r="E154" s="18" t="s">
        <v>569</v>
      </c>
    </row>
    <row r="155" spans="1:5" x14ac:dyDescent="0.25">
      <c r="A155" t="s">
        <v>484</v>
      </c>
      <c r="B155" s="3" t="s">
        <v>488</v>
      </c>
      <c r="D155" t="s">
        <v>466</v>
      </c>
      <c r="E155" s="18" t="s">
        <v>479</v>
      </c>
    </row>
    <row r="156" spans="1:5" x14ac:dyDescent="0.25">
      <c r="A156" t="s">
        <v>485</v>
      </c>
      <c r="B156" s="3" t="s">
        <v>494</v>
      </c>
      <c r="D156" t="s">
        <v>466</v>
      </c>
      <c r="E156" s="18" t="s">
        <v>479</v>
      </c>
    </row>
    <row r="157" spans="1:5" x14ac:dyDescent="0.25">
      <c r="A157" t="s">
        <v>486</v>
      </c>
      <c r="B157" s="3" t="s">
        <v>495</v>
      </c>
      <c r="D157" t="s">
        <v>466</v>
      </c>
      <c r="E157" s="18" t="s">
        <v>479</v>
      </c>
    </row>
    <row r="158" spans="1:5" x14ac:dyDescent="0.25">
      <c r="A158" t="s">
        <v>487</v>
      </c>
      <c r="B158" s="3" t="s">
        <v>496</v>
      </c>
      <c r="D158" t="s">
        <v>466</v>
      </c>
      <c r="E158" s="18" t="s">
        <v>479</v>
      </c>
    </row>
    <row r="159" spans="1:5" x14ac:dyDescent="0.25">
      <c r="A159" t="s">
        <v>497</v>
      </c>
      <c r="B159" s="3" t="s">
        <v>491</v>
      </c>
      <c r="D159" t="s">
        <v>466</v>
      </c>
      <c r="E159" s="18" t="s">
        <v>479</v>
      </c>
    </row>
    <row r="160" spans="1:5" x14ac:dyDescent="0.25">
      <c r="A160" t="s">
        <v>377</v>
      </c>
      <c r="B160" s="3" t="s">
        <v>378</v>
      </c>
      <c r="C160" t="s">
        <v>378</v>
      </c>
      <c r="E160" s="18"/>
    </row>
    <row r="161" spans="1:5" x14ac:dyDescent="0.25">
      <c r="A161" t="s">
        <v>379</v>
      </c>
      <c r="B161" s="3" t="s">
        <v>380</v>
      </c>
      <c r="C161" t="s">
        <v>381</v>
      </c>
      <c r="E161" s="19"/>
    </row>
    <row r="162" spans="1:5" x14ac:dyDescent="0.25">
      <c r="A162" t="s">
        <v>382</v>
      </c>
      <c r="B162" s="3" t="s">
        <v>383</v>
      </c>
      <c r="C162" t="s">
        <v>384</v>
      </c>
      <c r="E162" s="18"/>
    </row>
    <row r="163" spans="1:5" x14ac:dyDescent="0.25">
      <c r="A163" t="s">
        <v>385</v>
      </c>
      <c r="B163" s="3" t="s">
        <v>386</v>
      </c>
      <c r="C163" t="s">
        <v>387</v>
      </c>
      <c r="E163" s="18"/>
    </row>
    <row r="164" spans="1:5" x14ac:dyDescent="0.25">
      <c r="A164" t="s">
        <v>388</v>
      </c>
      <c r="B164" s="3" t="s">
        <v>550</v>
      </c>
      <c r="C164" t="s">
        <v>389</v>
      </c>
      <c r="E164" s="18"/>
    </row>
    <row r="165" spans="1:5" x14ac:dyDescent="0.25">
      <c r="A165" t="s">
        <v>390</v>
      </c>
      <c r="B165" s="3" t="s">
        <v>551</v>
      </c>
      <c r="C165" t="s">
        <v>391</v>
      </c>
      <c r="E165" s="18"/>
    </row>
    <row r="166" spans="1:5" x14ac:dyDescent="0.25">
      <c r="A166" t="s">
        <v>392</v>
      </c>
      <c r="B166" s="3" t="s">
        <v>393</v>
      </c>
      <c r="C166" t="s">
        <v>394</v>
      </c>
      <c r="E166" s="18"/>
    </row>
    <row r="167" spans="1:5" x14ac:dyDescent="0.25">
      <c r="A167" t="s">
        <v>395</v>
      </c>
      <c r="B167" s="3" t="s">
        <v>396</v>
      </c>
      <c r="C167" t="s">
        <v>397</v>
      </c>
    </row>
    <row r="168" spans="1:5" x14ac:dyDescent="0.25">
      <c r="A168" t="s">
        <v>398</v>
      </c>
      <c r="B168" s="3" t="s">
        <v>399</v>
      </c>
      <c r="C168" t="s">
        <v>400</v>
      </c>
    </row>
    <row r="169" spans="1:5" x14ac:dyDescent="0.25">
      <c r="A169" t="s">
        <v>401</v>
      </c>
      <c r="B169" s="3" t="s">
        <v>402</v>
      </c>
      <c r="C169" t="s">
        <v>403</v>
      </c>
    </row>
    <row r="170" spans="1:5" x14ac:dyDescent="0.25">
      <c r="A170" t="s">
        <v>404</v>
      </c>
      <c r="B170" s="3" t="s">
        <v>405</v>
      </c>
      <c r="C170" t="s">
        <v>406</v>
      </c>
    </row>
    <row r="171" spans="1:5" x14ac:dyDescent="0.25">
      <c r="A171" t="s">
        <v>407</v>
      </c>
      <c r="B171" s="3" t="s">
        <v>408</v>
      </c>
      <c r="C171" t="s">
        <v>409</v>
      </c>
    </row>
    <row r="172" spans="1:5" x14ac:dyDescent="0.25">
      <c r="A172" t="s">
        <v>410</v>
      </c>
      <c r="B172" s="3" t="s">
        <v>411</v>
      </c>
      <c r="C172" t="s">
        <v>412</v>
      </c>
    </row>
    <row r="173" spans="1:5" x14ac:dyDescent="0.25">
      <c r="A173" t="s">
        <v>413</v>
      </c>
      <c r="B173" s="3" t="s">
        <v>414</v>
      </c>
      <c r="C173" t="s">
        <v>415</v>
      </c>
    </row>
    <row r="174" spans="1:5" x14ac:dyDescent="0.25">
      <c r="A174" t="s">
        <v>416</v>
      </c>
      <c r="B174" s="3" t="s">
        <v>417</v>
      </c>
      <c r="C174" t="s">
        <v>418</v>
      </c>
    </row>
    <row r="175" spans="1:5" x14ac:dyDescent="0.25">
      <c r="A175" t="s">
        <v>419</v>
      </c>
      <c r="B175" s="3" t="s">
        <v>420</v>
      </c>
      <c r="C175" t="s">
        <v>421</v>
      </c>
    </row>
    <row r="176" spans="1:5" x14ac:dyDescent="0.25">
      <c r="A176" t="s">
        <v>22</v>
      </c>
      <c r="B176" s="3" t="s">
        <v>422</v>
      </c>
      <c r="C176" s="3" t="s">
        <v>423</v>
      </c>
    </row>
    <row r="177" spans="1:3" x14ac:dyDescent="0.25">
      <c r="A177" t="s">
        <v>23</v>
      </c>
      <c r="B177" s="3" t="s">
        <v>424</v>
      </c>
      <c r="C177" s="3" t="s">
        <v>425</v>
      </c>
    </row>
    <row r="178" spans="1:3" x14ac:dyDescent="0.25">
      <c r="A178" t="s">
        <v>426</v>
      </c>
      <c r="B178" s="3" t="s">
        <v>427</v>
      </c>
      <c r="C178" s="3" t="s">
        <v>428</v>
      </c>
    </row>
    <row r="179" spans="1:3" x14ac:dyDescent="0.25">
      <c r="A179" t="s">
        <v>24</v>
      </c>
      <c r="B179" s="3" t="s">
        <v>429</v>
      </c>
      <c r="C179" s="3" t="s">
        <v>430</v>
      </c>
    </row>
    <row r="180" spans="1:3" x14ac:dyDescent="0.25">
      <c r="A180" t="s">
        <v>431</v>
      </c>
      <c r="B180" s="3" t="s">
        <v>432</v>
      </c>
      <c r="C180" s="3" t="s">
        <v>433</v>
      </c>
    </row>
    <row r="181" spans="1:3" x14ac:dyDescent="0.25">
      <c r="A181" t="s">
        <v>26</v>
      </c>
      <c r="B181" s="3" t="s">
        <v>434</v>
      </c>
      <c r="C181" s="3" t="s">
        <v>435</v>
      </c>
    </row>
    <row r="182" spans="1:3" x14ac:dyDescent="0.25">
      <c r="A182" t="s">
        <v>436</v>
      </c>
      <c r="B182" s="3" t="s">
        <v>437</v>
      </c>
      <c r="C182" s="3" t="s">
        <v>438</v>
      </c>
    </row>
    <row r="183" spans="1:3" x14ac:dyDescent="0.25">
      <c r="A183" t="s">
        <v>27</v>
      </c>
      <c r="B183" s="3" t="s">
        <v>439</v>
      </c>
      <c r="C183" s="3" t="s">
        <v>440</v>
      </c>
    </row>
    <row r="184" spans="1:3" x14ac:dyDescent="0.25">
      <c r="A184" t="s">
        <v>441</v>
      </c>
      <c r="B184" s="3" t="s">
        <v>442</v>
      </c>
      <c r="C184" s="3" t="s">
        <v>443</v>
      </c>
    </row>
    <row r="185" spans="1:3" x14ac:dyDescent="0.25">
      <c r="A185" s="5" t="s">
        <v>25</v>
      </c>
      <c r="B185" s="3" t="s">
        <v>444</v>
      </c>
      <c r="C185" s="3" t="s">
        <v>445</v>
      </c>
    </row>
    <row r="186" spans="1:3" x14ac:dyDescent="0.25">
      <c r="A186" t="s">
        <v>454</v>
      </c>
      <c r="B186" t="s">
        <v>456</v>
      </c>
    </row>
    <row r="187" spans="1:3" x14ac:dyDescent="0.25">
      <c r="A187" t="s">
        <v>455</v>
      </c>
      <c r="B187" s="3" t="s">
        <v>457</v>
      </c>
    </row>
    <row r="188" spans="1:3" x14ac:dyDescent="0.25">
      <c r="A188" t="s">
        <v>460</v>
      </c>
      <c r="B188" s="3" t="s">
        <v>463</v>
      </c>
    </row>
    <row r="189" spans="1:3" x14ac:dyDescent="0.25">
      <c r="A189" t="s">
        <v>461</v>
      </c>
      <c r="B189" s="3" t="s">
        <v>464</v>
      </c>
    </row>
    <row r="190" spans="1:3" x14ac:dyDescent="0.25">
      <c r="A190" t="s">
        <v>462</v>
      </c>
      <c r="B190" s="3" t="s">
        <v>465</v>
      </c>
    </row>
    <row r="191" spans="1:3" x14ac:dyDescent="0.25">
      <c r="A191" s="14" t="s">
        <v>470</v>
      </c>
      <c r="B191" s="3" t="s">
        <v>405</v>
      </c>
    </row>
    <row r="192" spans="1:3" x14ac:dyDescent="0.25">
      <c r="A192" s="14" t="s">
        <v>471</v>
      </c>
      <c r="B192" s="3" t="s">
        <v>399</v>
      </c>
    </row>
    <row r="193" spans="1:2" x14ac:dyDescent="0.25">
      <c r="A193" s="14" t="s">
        <v>472</v>
      </c>
      <c r="B193" s="3" t="s">
        <v>473</v>
      </c>
    </row>
    <row r="194" spans="1:2" x14ac:dyDescent="0.25">
      <c r="A194" s="14" t="s">
        <v>477</v>
      </c>
      <c r="B194" s="3" t="s">
        <v>478</v>
      </c>
    </row>
    <row r="195" spans="1:2" x14ac:dyDescent="0.25">
      <c r="A195" t="s">
        <v>506</v>
      </c>
      <c r="B195" s="3" t="s">
        <v>478</v>
      </c>
    </row>
    <row r="196" spans="1:2" x14ac:dyDescent="0.25">
      <c r="A196" t="s">
        <v>507</v>
      </c>
      <c r="B196" s="3" t="s">
        <v>518</v>
      </c>
    </row>
    <row r="197" spans="1:2" x14ac:dyDescent="0.25">
      <c r="A197" t="s">
        <v>508</v>
      </c>
      <c r="B197" s="3" t="s">
        <v>514</v>
      </c>
    </row>
    <row r="198" spans="1:2" x14ac:dyDescent="0.25">
      <c r="A198" t="s">
        <v>509</v>
      </c>
      <c r="B198" s="3" t="s">
        <v>515</v>
      </c>
    </row>
    <row r="199" spans="1:2" x14ac:dyDescent="0.25">
      <c r="A199" t="s">
        <v>510</v>
      </c>
      <c r="B199" s="3" t="s">
        <v>516</v>
      </c>
    </row>
    <row r="200" spans="1:2" x14ac:dyDescent="0.25">
      <c r="A200" t="s">
        <v>511</v>
      </c>
      <c r="B200" s="3" t="s">
        <v>519</v>
      </c>
    </row>
    <row r="201" spans="1:2" x14ac:dyDescent="0.25">
      <c r="A201" t="s">
        <v>512</v>
      </c>
      <c r="B201" s="3" t="s">
        <v>517</v>
      </c>
    </row>
    <row r="202" spans="1:2" x14ac:dyDescent="0.25">
      <c r="A202" t="s">
        <v>513</v>
      </c>
      <c r="B202" s="3" t="s">
        <v>520</v>
      </c>
    </row>
    <row r="203" spans="1:2" x14ac:dyDescent="0.25">
      <c r="A203" s="14" t="s">
        <v>549</v>
      </c>
      <c r="B203" s="3" t="s">
        <v>561</v>
      </c>
    </row>
    <row r="204" spans="1:2" x14ac:dyDescent="0.25">
      <c r="A204" s="16" t="s">
        <v>552</v>
      </c>
      <c r="B204" s="3" t="s">
        <v>555</v>
      </c>
    </row>
    <row r="205" spans="1:2" x14ac:dyDescent="0.25">
      <c r="A205" s="16" t="s">
        <v>553</v>
      </c>
      <c r="B205" s="3" t="s">
        <v>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17</vt:i4>
      </vt:variant>
    </vt:vector>
  </HeadingPairs>
  <TitlesOfParts>
    <vt:vector size="24" baseType="lpstr">
      <vt:lpstr>DATES</vt:lpstr>
      <vt:lpstr>REPORT</vt:lpstr>
      <vt:lpstr>EIKON</vt:lpstr>
      <vt:lpstr>EIKON-FIXED</vt:lpstr>
      <vt:lpstr>CHARTS</vt:lpstr>
      <vt:lpstr>CHARTS-FIXED</vt:lpstr>
      <vt:lpstr>GLOSSARY</vt:lpstr>
      <vt:lpstr>CMD_CODE</vt:lpstr>
      <vt:lpstr>D1D</vt:lpstr>
      <vt:lpstr>D1W</vt:lpstr>
      <vt:lpstr>DCY</vt:lpstr>
      <vt:lpstr>DEND</vt:lpstr>
      <vt:lpstr>DREP</vt:lpstr>
      <vt:lpstr>FX_CODE</vt:lpstr>
      <vt:lpstr>GLOS</vt:lpstr>
      <vt:lpstr>INX_CODE</vt:lpstr>
      <vt:lpstr>KZ_EQ_CODE</vt:lpstr>
      <vt:lpstr>TABLE02</vt:lpstr>
      <vt:lpstr>TABLE04</vt:lpstr>
      <vt:lpstr>TABLE05</vt:lpstr>
      <vt:lpstr>TABLE06</vt:lpstr>
      <vt:lpstr>TABLE07</vt:lpstr>
      <vt:lpstr>USBMK_CODE</vt:lpstr>
      <vt:lpstr>REPORT!Область_печати</vt:lpstr>
    </vt:vector>
  </TitlesOfParts>
  <Company>Thomson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u6044192</dc:creator>
  <cp:lastModifiedBy>Shynar Akhmetova</cp:lastModifiedBy>
  <cp:lastPrinted>2024-04-05T07:45:25Z</cp:lastPrinted>
  <dcterms:created xsi:type="dcterms:W3CDTF">2018-09-13T07:47:04Z</dcterms:created>
  <dcterms:modified xsi:type="dcterms:W3CDTF">2024-04-05T07:45:45Z</dcterms:modified>
</cp:coreProperties>
</file>